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الغلاف" state="visible" r:id="rId4"/>
    <sheet sheetId="2" name="قائمة_الدخل" state="visible" r:id="rId5"/>
    <sheet sheetId="3" name="الميزانية" state="visible" r:id="rId6"/>
    <sheet sheetId="4" name="ج730" state="visible" r:id="rId7"/>
    <sheet sheetId="5" name="ج731_732" state="visible" r:id="rId8"/>
    <sheet sheetId="6" name="ج411" state="visible" r:id="rId9"/>
    <sheet sheetId="7" name="ج412" state="visible" r:id="rId10"/>
  </sheets>
  <calcPr calcId="171027" fullCalcOnLoad="1"/>
</workbook>
</file>

<file path=xl/sharedStrings.xml><?xml version="1.0" encoding="utf-8"?>
<sst xmlns="http://schemas.openxmlformats.org/spreadsheetml/2006/main" count="530" uniqueCount="420">
  <si>
    <t xml:space="preserve">إقرار الضريبة على أرباح الأشخاص الاعتبارية — نموذج (28)
Corporate Income Tax Return — Form 28</t>
  </si>
  <si>
    <t>اسم الشخص الاعتباري</t>
  </si>
  <si>
    <t>Taxpayer name</t>
  </si>
  <si>
    <t>رقم التسجيل الضريبي</t>
  </si>
  <si>
    <t>Tax registration number (TRN)</t>
  </si>
  <si>
    <t>رقم الملف الضريبي</t>
  </si>
  <si>
    <t>Tax file number</t>
  </si>
  <si>
    <t>مأمورية ضرائب</t>
  </si>
  <si>
    <t>Tax office</t>
  </si>
  <si>
    <t>الفترة الضريبية من</t>
  </si>
  <si>
    <t>Period from</t>
  </si>
  <si>
    <t>الفترة الضريبية إلى</t>
  </si>
  <si>
    <t>Period to</t>
  </si>
  <si>
    <t>سنة الإقرار</t>
  </si>
  <si>
    <t>Tax year</t>
  </si>
  <si>
    <t>نوع الإقرار</t>
  </si>
  <si>
    <t>Return type</t>
  </si>
  <si>
    <t>نوع النشاط</t>
  </si>
  <si>
    <t>Activity type</t>
  </si>
  <si>
    <t>هل لدى المنشأة عقود طويلة الأجل؟</t>
  </si>
  <si>
    <t>Long-term contracts?</t>
  </si>
  <si>
    <t>العنوان  ·  Address</t>
  </si>
  <si>
    <t>المحافظة</t>
  </si>
  <si>
    <t>Governorate</t>
  </si>
  <si>
    <t>القسم / المركز</t>
  </si>
  <si>
    <t>District / Centre</t>
  </si>
  <si>
    <t>الحي</t>
  </si>
  <si>
    <t>Neighbourhood</t>
  </si>
  <si>
    <t>اسم الشارع / القرية</t>
  </si>
  <si>
    <t>Street / Village</t>
  </si>
  <si>
    <t>رقم المبنى</t>
  </si>
  <si>
    <t>Building number</t>
  </si>
  <si>
    <t>عنوان المراسلة</t>
  </si>
  <si>
    <t>Mailing address</t>
  </si>
  <si>
    <t>التليفون الأرضي</t>
  </si>
  <si>
    <t>Landline</t>
  </si>
  <si>
    <t>الموبايل</t>
  </si>
  <si>
    <t>Mobile</t>
  </si>
  <si>
    <t>بيانات إضافية  ·  Additional data</t>
  </si>
  <si>
    <t>اسم المأمورية المسجل بها بضرائب المبيعات</t>
  </si>
  <si>
    <t>Sales tax office</t>
  </si>
  <si>
    <t>قيمة المبيعات / الإيرادات السنوية (البند 005)</t>
  </si>
  <si>
    <t>Annual revenue (item 005)</t>
  </si>
  <si>
    <t>بيانات المحاسب  ·  Accountant</t>
  </si>
  <si>
    <t>اسم الممول</t>
  </si>
  <si>
    <t>Filing taxpayer</t>
  </si>
  <si>
    <t>اسم المحاسب</t>
  </si>
  <si>
    <t>Accountant name</t>
  </si>
  <si>
    <t>المكتب التابع له المحاسب</t>
  </si>
  <si>
    <t>Accounting firm</t>
  </si>
  <si>
    <t>رقم القيد</t>
  </si>
  <si>
    <t>Registration number</t>
  </si>
  <si>
    <t>تاريخ التحرير</t>
  </si>
  <si>
    <t>Preparation date</t>
  </si>
  <si>
    <t xml:space="preserve">قائمة الدخل عن الفترة المالية (البنود 701-712)
Income Statement (Items 701-712)</t>
  </si>
  <si>
    <t xml:space="preserve">البند
Item</t>
  </si>
  <si>
    <t>البيان (عربي)</t>
  </si>
  <si>
    <t>Description (English)</t>
  </si>
  <si>
    <t xml:space="preserve">سنة الإقرار
Current year</t>
  </si>
  <si>
    <t xml:space="preserve">السنة السابقة
Prior year</t>
  </si>
  <si>
    <t>إجمالي إيرادات النشاط الصناعي والتجاري / الخدمي  ·  Total revenue from industrial-commercial / service activity</t>
  </si>
  <si>
    <t>701</t>
  </si>
  <si>
    <t>إجمالي الإيرادات (مرحل من الجدول 730)</t>
  </si>
  <si>
    <t>Total revenue (from Schedule 730)</t>
  </si>
  <si>
    <t/>
  </si>
  <si>
    <t>يخصم: مردودات المبيعات</t>
  </si>
  <si>
    <t>Less: Sales returns</t>
  </si>
  <si>
    <t>يخصم: خصم مسموح به</t>
  </si>
  <si>
    <t>Less: Allowed discount</t>
  </si>
  <si>
    <t>702</t>
  </si>
  <si>
    <t>صافي إيرادات النشاط</t>
  </si>
  <si>
    <t>Net activity revenue</t>
  </si>
  <si>
    <t>703</t>
  </si>
  <si>
    <t>تكلفة المبيعات / الحصول على الإيراد (مرحل من الجدول 731 أو 732)</t>
  </si>
  <si>
    <t>Cost of sales / obtaining revenue (from Schedule 731 or 732)</t>
  </si>
  <si>
    <t>704</t>
  </si>
  <si>
    <t>مجمل الربح / (الخسارة)</t>
  </si>
  <si>
    <t>Gross profit / (loss)</t>
  </si>
  <si>
    <t>يضاف: الإيرادات الأخرى  ·  Add: Other income</t>
  </si>
  <si>
    <t>أرباح رأسمالية</t>
  </si>
  <si>
    <t>Capital gains</t>
  </si>
  <si>
    <t>تعويضات محصلة</t>
  </si>
  <si>
    <t>Compensations received</t>
  </si>
  <si>
    <t>خصم مكتسب</t>
  </si>
  <si>
    <t>Discount earned</t>
  </si>
  <si>
    <t>ديون معدومة محصلة</t>
  </si>
  <si>
    <t>Bad debts recovered</t>
  </si>
  <si>
    <t>عمولة بيع دائنة</t>
  </si>
  <si>
    <t>Sales commission earned</t>
  </si>
  <si>
    <t>أرباح إعادة تقييم</t>
  </si>
  <si>
    <t>Revaluation gains</t>
  </si>
  <si>
    <t>أرباح ناتج تقييم</t>
  </si>
  <si>
    <t>Appraisal gains</t>
  </si>
  <si>
    <t>عوائد دائنة معفاة</t>
  </si>
  <si>
    <t>Exempt creditor interest</t>
  </si>
  <si>
    <t>عوائد دائنة خاضعة</t>
  </si>
  <si>
    <t>Taxable creditor interest</t>
  </si>
  <si>
    <t>إيرادات أراضي زراعية</t>
  </si>
  <si>
    <t>Agricultural land revenue</t>
  </si>
  <si>
    <t>عوائد أوراق مالية مقيدة</t>
  </si>
  <si>
    <t>Listed securities yield</t>
  </si>
  <si>
    <t>عوائد أوراق مالية غير مقيدة</t>
  </si>
  <si>
    <t>Unlisted securities yield</t>
  </si>
  <si>
    <t>قيمة بيع المخلفات</t>
  </si>
  <si>
    <t>Scrap sale value</t>
  </si>
  <si>
    <t>إيرادات أخرى</t>
  </si>
  <si>
    <t>Other income</t>
  </si>
  <si>
    <t>705</t>
  </si>
  <si>
    <t>إجمالي الإيرادات الأخرى</t>
  </si>
  <si>
    <t>Total other income</t>
  </si>
  <si>
    <t>يخصم: مصروفات البيع والتوزيع  ·  Less: Selling and distribution expenses</t>
  </si>
  <si>
    <t>مرتبات وأجور (بيع)</t>
  </si>
  <si>
    <t>Salaries and wages (sales)</t>
  </si>
  <si>
    <t>إيجار (بيع)</t>
  </si>
  <si>
    <t>Rent (sales)</t>
  </si>
  <si>
    <t>مرافق وكهرباء (بيع)</t>
  </si>
  <si>
    <t>Utilities (sales)</t>
  </si>
  <si>
    <t>انتقالات ونقل (بيع)</t>
  </si>
  <si>
    <t>Travel and transport (sales)</t>
  </si>
  <si>
    <t>دعاية وإعلان</t>
  </si>
  <si>
    <t>Advertising</t>
  </si>
  <si>
    <t>ديون معدومة معتمدة</t>
  </si>
  <si>
    <t>Bad debts written off</t>
  </si>
  <si>
    <t>إهلاكات (بيع)</t>
  </si>
  <si>
    <t>Depreciation (sales)</t>
  </si>
  <si>
    <t>تأمين (بيع)</t>
  </si>
  <si>
    <t>Insurance (sales)</t>
  </si>
  <si>
    <t>مصروفات بيع أخرى</t>
  </si>
  <si>
    <t>Other selling expenses</t>
  </si>
  <si>
    <t>مصروفات بيع متفرقة</t>
  </si>
  <si>
    <t>Miscellaneous selling expenses</t>
  </si>
  <si>
    <t>706</t>
  </si>
  <si>
    <t>إجمالي مصروفات البيع والتوزيع</t>
  </si>
  <si>
    <t>Total selling and distribution expenses</t>
  </si>
  <si>
    <t>يخصم: مصروفات إدارية وعمومية  ·  Less: Administrative and general expenses</t>
  </si>
  <si>
    <t>إهلاكات الأصول الثابتة (محملة على الحسابات)</t>
  </si>
  <si>
    <t>Accounting depreciation expense (charged to P&amp;L)</t>
  </si>
  <si>
    <t>مرتبات وأجور (إدارة)</t>
  </si>
  <si>
    <t>Salaries and wages (admin)</t>
  </si>
  <si>
    <t>مكافآت وحوافز</t>
  </si>
  <si>
    <t>Bonuses and incentives</t>
  </si>
  <si>
    <t>أتعاب مهنية واستشارية</t>
  </si>
  <si>
    <t>Professional and consulting fees</t>
  </si>
  <si>
    <t>إيجار (إدارة)</t>
  </si>
  <si>
    <t>Rent (admin)</t>
  </si>
  <si>
    <t>مرافق وكهرباء (إدارة)</t>
  </si>
  <si>
    <t>Utilities (admin)</t>
  </si>
  <si>
    <t>تأمين (إدارة)</t>
  </si>
  <si>
    <t>Insurance (admin)</t>
  </si>
  <si>
    <t>صيانة وإصلاحات</t>
  </si>
  <si>
    <t>Maintenance and repairs</t>
  </si>
  <si>
    <t>مصروفات قانونية</t>
  </si>
  <si>
    <t>Legal expenses</t>
  </si>
  <si>
    <t>مصروفات تليفون وبريد</t>
  </si>
  <si>
    <t>Telephone and postage</t>
  </si>
  <si>
    <t>انتقالات ونقل (إدارة)</t>
  </si>
  <si>
    <t>Travel and transport (admin)</t>
  </si>
  <si>
    <t>مطبوعات وقرطاسية</t>
  </si>
  <si>
    <t>Printing and stationery</t>
  </si>
  <si>
    <t>ضيافة</t>
  </si>
  <si>
    <t>Hospitality</t>
  </si>
  <si>
    <t>تبرعات</t>
  </si>
  <si>
    <t>Donations</t>
  </si>
  <si>
    <t>اشتراكات</t>
  </si>
  <si>
    <t>Subscriptions</t>
  </si>
  <si>
    <t>تدريب</t>
  </si>
  <si>
    <t>Training</t>
  </si>
  <si>
    <t>رسوم وضرائب أخرى</t>
  </si>
  <si>
    <t>Other taxes and fees</t>
  </si>
  <si>
    <t>مصروفات بنكية</t>
  </si>
  <si>
    <t>Bank charges</t>
  </si>
  <si>
    <t>مخصصات</t>
  </si>
  <si>
    <t>Provisions</t>
  </si>
  <si>
    <t>خسائر قضايا وغرامات</t>
  </si>
  <si>
    <t>Litigation and penalties</t>
  </si>
  <si>
    <t>مصروفات إدارية متفرقة</t>
  </si>
  <si>
    <t>Miscellaneous admin expenses</t>
  </si>
  <si>
    <t>مصروفات إدارية أخرى</t>
  </si>
  <si>
    <t>Other admin expenses</t>
  </si>
  <si>
    <t>707</t>
  </si>
  <si>
    <t>إجمالي المصروفات الإدارية والعمومية</t>
  </si>
  <si>
    <t>Total administrative and general expenses</t>
  </si>
  <si>
    <t>يخصم: المصروفات التمويلية  ·  Less: Finance expenses</t>
  </si>
  <si>
    <t>فوائد بنكية مدينة</t>
  </si>
  <si>
    <t>Bank interest expense</t>
  </si>
  <si>
    <t>خسائر فروق عملة</t>
  </si>
  <si>
    <t>Foreign exchange losses</t>
  </si>
  <si>
    <t>مصروفات تمويلية أخرى</t>
  </si>
  <si>
    <t>Other finance expenses</t>
  </si>
  <si>
    <t>708</t>
  </si>
  <si>
    <t>إجمالي المصروفات التمويلية</t>
  </si>
  <si>
    <t>Total finance expenses</t>
  </si>
  <si>
    <t>709</t>
  </si>
  <si>
    <t>صافي الربح / (الخسارة) قبل الضريبة  =  (704+705) - (706+707+708)</t>
  </si>
  <si>
    <t>Net profit / (loss) before tax  =  (704+705) - (706+707+708)</t>
  </si>
  <si>
    <t>710</t>
  </si>
  <si>
    <t>يخصم: ضريبة الدخل</t>
  </si>
  <si>
    <t>Less: Income tax</t>
  </si>
  <si>
    <t>711</t>
  </si>
  <si>
    <t>يخصم: الضرائب المؤجلة (التي ينشأ عنها أصل / التزام)</t>
  </si>
  <si>
    <t>Less: Deferred tax (giving rise to asset / liability)</t>
  </si>
  <si>
    <t>712</t>
  </si>
  <si>
    <t>صافي الربح / (الخسارة) بعد خصم ضريبة الدخل والضرائب المؤجلة</t>
  </si>
  <si>
    <t>Net profit / (loss) after income tax and deferred taxes</t>
  </si>
  <si>
    <t xml:space="preserve">الميزانية (البنود 601-633)
Balance Sheet (Items 601-633)</t>
  </si>
  <si>
    <t>الأصول طويلة الأجل  ·  Long-term assets</t>
  </si>
  <si>
    <t>601</t>
  </si>
  <si>
    <t>الأصول الثابتة</t>
  </si>
  <si>
    <t>Fixed assets</t>
  </si>
  <si>
    <t>602</t>
  </si>
  <si>
    <t>مشروعات تحت التنفيذ</t>
  </si>
  <si>
    <t>Projects under construction</t>
  </si>
  <si>
    <t>603</t>
  </si>
  <si>
    <t>الشهرة</t>
  </si>
  <si>
    <t>Goodwill</t>
  </si>
  <si>
    <t>604</t>
  </si>
  <si>
    <t>الاستثمارات في شركات شقيقة وتابعة</t>
  </si>
  <si>
    <t>Investments in subsidiaries and affiliates</t>
  </si>
  <si>
    <t>605</t>
  </si>
  <si>
    <t>أصول ضريبية مؤجلة</t>
  </si>
  <si>
    <t>Deferred tax assets</t>
  </si>
  <si>
    <t>606</t>
  </si>
  <si>
    <t>الأصول الأخرى</t>
  </si>
  <si>
    <t>Other assets</t>
  </si>
  <si>
    <t>607</t>
  </si>
  <si>
    <t>إجمالي الأصول طويلة الأجل (601 إلى 606)</t>
  </si>
  <si>
    <t>Total long-term assets (601 to 606)</t>
  </si>
  <si>
    <t>الأصول المتداولة  ·  Current assets</t>
  </si>
  <si>
    <t>608</t>
  </si>
  <si>
    <t>المخزون</t>
  </si>
  <si>
    <t>Inventory</t>
  </si>
  <si>
    <t>609</t>
  </si>
  <si>
    <t>عملاء ومدينون وأوراق قبض</t>
  </si>
  <si>
    <t>Trade receivables and notes receivable</t>
  </si>
  <si>
    <t>610</t>
  </si>
  <si>
    <t>حسابات مدينة لدى الشركات القابضة والتابعة والشقيقة</t>
  </si>
  <si>
    <t>Receivables from related parties</t>
  </si>
  <si>
    <t>611</t>
  </si>
  <si>
    <t>دفعات مقدمة</t>
  </si>
  <si>
    <t>Prepayments</t>
  </si>
  <si>
    <t>612</t>
  </si>
  <si>
    <t>استثمارات متداولة</t>
  </si>
  <si>
    <t>Current investments</t>
  </si>
  <si>
    <t>613</t>
  </si>
  <si>
    <t>النقدية وما في حكمها</t>
  </si>
  <si>
    <t>Cash and cash equivalents</t>
  </si>
  <si>
    <t>614</t>
  </si>
  <si>
    <t>إجمالي الأصول المتداولة (608 إلى 613)</t>
  </si>
  <si>
    <t>Total current assets (608 to 613)</t>
  </si>
  <si>
    <t>الالتزامات المتداولة  ·  Current liabilities</t>
  </si>
  <si>
    <t>615</t>
  </si>
  <si>
    <t>بنوك سحب على المكشوف</t>
  </si>
  <si>
    <t>Bank overdrafts</t>
  </si>
  <si>
    <t>616</t>
  </si>
  <si>
    <t>الموردون وأرصدة دائنة أخرى</t>
  </si>
  <si>
    <t>Trade payables and other creditors</t>
  </si>
  <si>
    <t>617</t>
  </si>
  <si>
    <t>حسابات دائنة مستحقة للشركات القابضة والتابعة والشقيقة</t>
  </si>
  <si>
    <t>Payables to related parties</t>
  </si>
  <si>
    <t>618</t>
  </si>
  <si>
    <t>قروض قصيرة الأجل</t>
  </si>
  <si>
    <t>Short-term loans</t>
  </si>
  <si>
    <t>619</t>
  </si>
  <si>
    <t>الجزء المستحق خلال سنة من القروض طويلة الأجل</t>
  </si>
  <si>
    <t>Current portion of long-term loans</t>
  </si>
  <si>
    <t>620</t>
  </si>
  <si>
    <t>التزامات ضريبية مؤجلة</t>
  </si>
  <si>
    <t>Deferred tax liabilities</t>
  </si>
  <si>
    <t>621</t>
  </si>
  <si>
    <t>التزامات أخرى</t>
  </si>
  <si>
    <t>Other liabilities</t>
  </si>
  <si>
    <t>622</t>
  </si>
  <si>
    <t>إجمالي الالتزامات المتداولة (615 إلى 621)</t>
  </si>
  <si>
    <t>Total current liabilities (615 to 621)</t>
  </si>
  <si>
    <t>623</t>
  </si>
  <si>
    <t>رأس المال العامل (614 - 622)</t>
  </si>
  <si>
    <t>Working capital (614 - 622)</t>
  </si>
  <si>
    <t>624</t>
  </si>
  <si>
    <t>إجمالي الاستثمار (607 + 623)</t>
  </si>
  <si>
    <t>Total investment (607 + 623)</t>
  </si>
  <si>
    <t>حقوق المساهمين  ·  Shareholders' equity</t>
  </si>
  <si>
    <t>625</t>
  </si>
  <si>
    <t>رأس المال المدفوع</t>
  </si>
  <si>
    <t>Paid-in capital</t>
  </si>
  <si>
    <t>626</t>
  </si>
  <si>
    <t>الاحتياطيات</t>
  </si>
  <si>
    <t>Reserves</t>
  </si>
  <si>
    <t>627</t>
  </si>
  <si>
    <t>أرباح / (خسائر) مرحلة</t>
  </si>
  <si>
    <t>Retained earnings / (accumulated losses)</t>
  </si>
  <si>
    <t>628</t>
  </si>
  <si>
    <t>أرباح / (خسائر) العام قبل التوزيع</t>
  </si>
  <si>
    <t>Earnings / (losses) of the year before distribution</t>
  </si>
  <si>
    <t>629</t>
  </si>
  <si>
    <t>إجمالي حقوق المساهمين (625 إلى 628)</t>
  </si>
  <si>
    <t>Total shareholders' equity (625 to 628)</t>
  </si>
  <si>
    <t>الالتزامات طويلة الأجل  ·  Long-term liabilities</t>
  </si>
  <si>
    <t>630</t>
  </si>
  <si>
    <t>قروض من البنوك</t>
  </si>
  <si>
    <t>Bank loans</t>
  </si>
  <si>
    <t>631</t>
  </si>
  <si>
    <t>قروض من شركات قابضة وتابعة وشقيقة</t>
  </si>
  <si>
    <t>Loans from related parties</t>
  </si>
  <si>
    <t>632</t>
  </si>
  <si>
    <t>أخرى</t>
  </si>
  <si>
    <t>Other</t>
  </si>
  <si>
    <t>633</t>
  </si>
  <si>
    <t>إجمالي الالتزامات طويلة الأجل (630 إلى 632)</t>
  </si>
  <si>
    <t>Total long-term liabilities (630 to 632)</t>
  </si>
  <si>
    <t>التحقق من توازن الميزانية  ·  Balance sheet check</t>
  </si>
  <si>
    <t>إجمالي التمويل (629 + 633)</t>
  </si>
  <si>
    <t>Total financing (629 + 633)</t>
  </si>
  <si>
    <t>الفرق (يجب أن يساوي صفر) = الاستثمار - التمويل</t>
  </si>
  <si>
    <t>Difference (must equal zero) = Investment - Financing</t>
  </si>
  <si>
    <t xml:space="preserve">جدول 730 — تحليل الإيرادات
Schedule 730 — Revenue analysis</t>
  </si>
  <si>
    <t>تحليل الإيرادات حسب طبيعة النشاط  ·  Revenue analysis by activity nature</t>
  </si>
  <si>
    <t>مبيعات سلع مصنعة / خدمات بمعرفة المنشأة</t>
  </si>
  <si>
    <t>Sales of own-manufactured goods / own services</t>
  </si>
  <si>
    <t>مبيعات سلع مشتراة / خدمات بغرض إعادة البيع</t>
  </si>
  <si>
    <t>Sales of resold goods / services</t>
  </si>
  <si>
    <t>إيرادات تشغيل أخرى غير متصلة بالنشاط الرئيسي</t>
  </si>
  <si>
    <t>Other operating revenue (non-core)</t>
  </si>
  <si>
    <t>عمولات</t>
  </si>
  <si>
    <t>Commissions</t>
  </si>
  <si>
    <t>مقابل خدمات أخرى</t>
  </si>
  <si>
    <t>Service fees</t>
  </si>
  <si>
    <t>إتاوات</t>
  </si>
  <si>
    <t>Royalties</t>
  </si>
  <si>
    <t>Other revenue</t>
  </si>
  <si>
    <t>730</t>
  </si>
  <si>
    <t>الإجمالي (يرحل للبند 701)</t>
  </si>
  <si>
    <t>Total (carries to item 701)</t>
  </si>
  <si>
    <t xml:space="preserve">جدول 731 / 732 — تحليل التكلفة
Schedules 731 / 732 — Cost analysis</t>
  </si>
  <si>
    <t>جدول 731 — تكلفة المبيعات (للمنشآت الصناعية والتجارية)  ·  Schedule 731 — Cost of sales (industrial-commercial)</t>
  </si>
  <si>
    <t>رصيد مخزون أول المدة</t>
  </si>
  <si>
    <t>Opening inventory balance</t>
  </si>
  <si>
    <t>يضاف: المشتريات (مخصوماً منها الخصم المكتسب)</t>
  </si>
  <si>
    <t>Add: Purchases (net of discount earned)</t>
  </si>
  <si>
    <t>يخصم: رصيد مخزون آخر المدة</t>
  </si>
  <si>
    <t>Less: Closing inventory balance</t>
  </si>
  <si>
    <t>يضاف: مصروفات تشغيل أخرى  ·  Add: Other operating costs</t>
  </si>
  <si>
    <t>إهلاكات متعلقة بتكلفة الإنتاج</t>
  </si>
  <si>
    <t>Depreciation related to production cost</t>
  </si>
  <si>
    <t>مخصصات متعلقة بتكلفة الإنتاج</t>
  </si>
  <si>
    <t>Provisions related to production cost</t>
  </si>
  <si>
    <t>تكلفة مشتريات بغرض البيع</t>
  </si>
  <si>
    <t>Purchases for resale</t>
  </si>
  <si>
    <t>مرتبات وأجور (إنتاج)</t>
  </si>
  <si>
    <t>Salaries and wages (production)</t>
  </si>
  <si>
    <t>مصروفات تشغيل أخرى</t>
  </si>
  <si>
    <t>Other operating costs</t>
  </si>
  <si>
    <t>مصروفات تشغيل متفرقة</t>
  </si>
  <si>
    <t>Miscellaneous operating costs</t>
  </si>
  <si>
    <t>731</t>
  </si>
  <si>
    <t>تكلفة الإنتاج / المبيعات (يرحل للبند 703)</t>
  </si>
  <si>
    <t>Production / sales cost (carries to item 703)</t>
  </si>
  <si>
    <t>جدول 732 — تكلفة الحصول على الإيراد (للمنشآت الخدمية)  ·  Schedule 732 — Cost of revenue (service businesses)</t>
  </si>
  <si>
    <t>أجور عاملين</t>
  </si>
  <si>
    <t>Workers' wages</t>
  </si>
  <si>
    <t>أجور مستشارين</t>
  </si>
  <si>
    <t>Consultants' fees</t>
  </si>
  <si>
    <t>تكاليف مباشرة أخرى</t>
  </si>
  <si>
    <t>Other direct costs</t>
  </si>
  <si>
    <t>إهلاكات (خدمات)</t>
  </si>
  <si>
    <t>Depreciation (services)</t>
  </si>
  <si>
    <t>إيجار (خدمات)</t>
  </si>
  <si>
    <t>Rent (services)</t>
  </si>
  <si>
    <t>تأمين (خدمات)</t>
  </si>
  <si>
    <t>Insurance (services)</t>
  </si>
  <si>
    <t>تكاليف خدمات أخرى</t>
  </si>
  <si>
    <t>Other service costs</t>
  </si>
  <si>
    <t>732</t>
  </si>
  <si>
    <t>إجمالي تكلفة الخدمات (يرحل للبند 703)</t>
  </si>
  <si>
    <t>Total service cost (carries to item 703)</t>
  </si>
  <si>
    <t xml:space="preserve">جدول 411 — الأصول الثابتة والإهلاك
Schedule 411 — Fixed assets and depreciation</t>
  </si>
  <si>
    <t xml:space="preserve">مباني 5%
Buildings 5%</t>
  </si>
  <si>
    <t xml:space="preserve">أصول معنوية 10%
Intangibles 10%</t>
  </si>
  <si>
    <t xml:space="preserve">حاسبات 50%
Computers 50%</t>
  </si>
  <si>
    <t xml:space="preserve">أصول أخرى 25%
Other 25%</t>
  </si>
  <si>
    <t xml:space="preserve">آلات صناعية 25%
Industrial 25%</t>
  </si>
  <si>
    <t xml:space="preserve">الإجمالي
Total</t>
  </si>
  <si>
    <t>ملخص حركة الأصول  ·  Asset movement summary</t>
  </si>
  <si>
    <t>الإهلاك الضريبي حسب الفئة  ·  Tax depreciation by category</t>
  </si>
  <si>
    <t>رصيد أول المدة</t>
  </si>
  <si>
    <t>Opening balance</t>
  </si>
  <si>
    <t>إجمالي الإضافات</t>
  </si>
  <si>
    <t>Total additions</t>
  </si>
  <si>
    <t>إجمالي الاستبعادات</t>
  </si>
  <si>
    <t>Total disposals</t>
  </si>
  <si>
    <t>رصيد آخر المدة</t>
  </si>
  <si>
    <t>Closing balance</t>
  </si>
  <si>
    <t>الإهلاك الضريبي (1)</t>
  </si>
  <si>
    <t>Tax depreciation (1)</t>
  </si>
  <si>
    <t>الإهلاك المعجل (2) — 30% من الإضافات الجديدة من الآلات الصناعية المؤهلة</t>
  </si>
  <si>
    <t>Accelerated depreciation (2) — 30% of qualifying industrial additions</t>
  </si>
  <si>
    <t>302</t>
  </si>
  <si>
    <t>إجمالي الإهلاك الضريبي (1+2) — يرحل للبند 302</t>
  </si>
  <si>
    <t>Total tax depreciation (1+2) — carries to item 302</t>
  </si>
  <si>
    <t>211</t>
  </si>
  <si>
    <t>الرصيد السالب لأساس الإهلاك (للحاسبات / الأخرى / الصناعية) — يرحل للبند 211</t>
  </si>
  <si>
    <t>Negative depreciation base (computers / other / industrial) — carries to item 211</t>
  </si>
  <si>
    <t xml:space="preserve">جدول 412 — الخسائر المرحلة
Schedule 412 — Carried-forward losses</t>
  </si>
  <si>
    <t xml:space="preserve">سنة الخسارة
Loss year</t>
  </si>
  <si>
    <t xml:space="preserve">صافي الخسارة
Net loss</t>
  </si>
  <si>
    <t xml:space="preserve">عدد سنوات الترحيل
Years carried</t>
  </si>
  <si>
    <t xml:space="preserve">المبالغ السابق ترحيلها
Previously carried</t>
  </si>
  <si>
    <t xml:space="preserve">خسائر النشاط
Operations losses</t>
  </si>
  <si>
    <t xml:space="preserve">خسائر إعفاء
Exemption losses</t>
  </si>
  <si>
    <t xml:space="preserve">القابل للخصم
Deductible</t>
  </si>
  <si>
    <t>الخسائر السنة (1)</t>
  </si>
  <si>
    <t>Loss year 1</t>
  </si>
  <si>
    <t>الخسائر السنة (2)</t>
  </si>
  <si>
    <t>Loss year 2</t>
  </si>
  <si>
    <t>الخسائر السنة (3)</t>
  </si>
  <si>
    <t>Loss year 3</t>
  </si>
  <si>
    <t>الخسائر السنة (4)</t>
  </si>
  <si>
    <t>Loss year 4</t>
  </si>
  <si>
    <t>الخسائر السنة (5)</t>
  </si>
  <si>
    <t>Loss year 5</t>
  </si>
  <si>
    <t xml:space="preserve">الإجمالي القابل للخصم (يرحل للبند 311)
Total deductible (carries to item 311)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</si>
</sst>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;[Red](#,##0);&quot;-&quot;"/>
  </numFmts>
  <fonts count="8" x14ac:knownFonts="1">
    <font>
      <color theme="1"/>
      <family val="2"/>
      <scheme val="minor"/>
      <sz val="11"/>
      <name val="Calibri"/>
    </font>
    <font>
      <b/>
      <color rgb="FFD4A843"/>
      <sz val="13"/>
    </font>
    <font>
      <name val="Tahoma"/>
    </font>
    <font>
      <name val="Calibri"/>
    </font>
    <font>
      <b/>
      <color rgb="FFFFFFFF"/>
    </font>
    <font>
      <b/>
    </font>
    <font>
      <b/>
      <color rgb="FFFFFFFF"/>
      <sz val="10"/>
    </font>
    <font/>
  </fonts>
  <fills count="8">
    <fill>
      <patternFill patternType="none"/>
    </fill>
    <fill>
      <patternFill patternType="gray125"/>
    </fill>
    <fill>
      <patternFill patternType="solid">
        <fgColor rgb="FF0A0F1E"/>
      </patternFill>
    </fill>
    <fill>
      <patternFill patternType="solid">
        <fgColor rgb="FFFFF2CC"/>
      </patternFill>
    </fill>
    <fill>
      <patternFill patternType="solid">
        <fgColor rgb="FF7FC04C"/>
      </patternFill>
    </fill>
    <fill>
      <patternFill patternType="solid">
        <fgColor rgb="FFD9E1F2"/>
      </patternFill>
    </fill>
    <fill>
      <patternFill patternType="solid">
        <fgColor rgb="FF111E35"/>
      </patternFill>
    </fill>
    <fill>
      <patternFill patternType="solid">
        <fgColor rgb="FFE7E6E6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</xf>
    <xf numFmtId="49" fontId="0" fillId="3" borderId="1" xfId="0" applyNumberFormat="1" applyFill="1" applyBorder="1" applyAlignment="1" applyProtection="1">
      <alignment horizontal="right" vertical="center"/>
      <protection locked="0"/>
    </xf>
    <xf numFmtId="164" fontId="0" fillId="3" borderId="1" xfId="0" applyNumberFormat="1" applyFill="1" applyBorder="1" applyAlignment="1" applyProtection="1">
      <alignment horizontal="right" vertical="center"/>
      <protection locked="0"/>
    </xf>
    <xf numFmtId="1" fontId="0" fillId="3" borderId="1" xfId="0" applyNumberFormat="1" applyFill="1" applyBorder="1" applyAlignment="1" applyProtection="1">
      <alignment horizontal="right" vertical="center"/>
      <protection locked="0"/>
    </xf>
    <xf numFmtId="165" fontId="0" fillId="3" borderId="1" xfId="0" applyNumberForma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165" fontId="5" fillId="5" borderId="1" xfId="0" applyNumberFormat="1" applyFont="1" applyFill="1" applyBorder="1" applyAlignment="1" applyProtection="1">
      <alignment horizontal="right" vertic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right" vertical="center" wrapText="1"/>
    </xf>
    <xf numFmtId="0" fontId="5" fillId="7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5" fillId="7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b/>
        <color rgb="FFFFFFFF"/>
      </font>
      <fill>
        <patternFill patternType="solid"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45" customWidth="1"/>
    <col min="4" max="4" width="28" customWidth="1"/>
    <col min="5" max="5" width="8" customWidth="1"/>
  </cols>
  <sheetData>
    <row r="1" ht="38" customHeight="1" spans="1:5" x14ac:dyDescent="0.25">
      <c r="A1" s="1" t="s">
        <v>0</v>
      </c>
      <c r="B1" s="1"/>
      <c r="C1" s="1"/>
      <c r="D1" s="1"/>
      <c r="E1" s="1"/>
    </row>
    <row r="3" spans="2:4" x14ac:dyDescent="0.25">
      <c r="B3" s="2" t="s">
        <v>1</v>
      </c>
      <c r="C3" s="3" t="s">
        <v>2</v>
      </c>
      <c r="D3" s="4"/>
    </row>
    <row r="4" spans="2:4" x14ac:dyDescent="0.25">
      <c r="B4" s="2" t="s">
        <v>3</v>
      </c>
      <c r="C4" s="3" t="s">
        <v>4</v>
      </c>
      <c r="D4" s="4"/>
    </row>
    <row r="5" spans="2:4" x14ac:dyDescent="0.25">
      <c r="B5" s="2" t="s">
        <v>5</v>
      </c>
      <c r="C5" s="3" t="s">
        <v>6</v>
      </c>
      <c r="D5" s="4"/>
    </row>
    <row r="6" spans="2:4" x14ac:dyDescent="0.25">
      <c r="B6" s="2" t="s">
        <v>7</v>
      </c>
      <c r="C6" s="3" t="s">
        <v>8</v>
      </c>
      <c r="D6" s="4"/>
    </row>
    <row r="7" spans="2:4" x14ac:dyDescent="0.25">
      <c r="B7" s="2" t="s">
        <v>9</v>
      </c>
      <c r="C7" s="3" t="s">
        <v>10</v>
      </c>
      <c r="D7" s="5"/>
    </row>
    <row r="8" spans="2:4" x14ac:dyDescent="0.25">
      <c r="B8" s="2" t="s">
        <v>11</v>
      </c>
      <c r="C8" s="3" t="s">
        <v>12</v>
      </c>
      <c r="D8" s="5"/>
    </row>
    <row r="9" spans="2:4" x14ac:dyDescent="0.25">
      <c r="B9" s="2" t="s">
        <v>13</v>
      </c>
      <c r="C9" s="3" t="s">
        <v>14</v>
      </c>
      <c r="D9" s="6"/>
    </row>
    <row r="10" spans="2:4" x14ac:dyDescent="0.25">
      <c r="B10" s="2" t="s">
        <v>15</v>
      </c>
      <c r="C10" s="3" t="s">
        <v>16</v>
      </c>
      <c r="D10" s="7"/>
    </row>
    <row r="11" spans="2:4" x14ac:dyDescent="0.25">
      <c r="B11" s="2" t="s">
        <v>17</v>
      </c>
      <c r="C11" s="3" t="s">
        <v>18</v>
      </c>
      <c r="D11" s="7"/>
    </row>
    <row r="12" spans="2:4" x14ac:dyDescent="0.25">
      <c r="B12" s="2" t="s">
        <v>19</v>
      </c>
      <c r="C12" s="3" t="s">
        <v>20</v>
      </c>
      <c r="D12" s="7"/>
    </row>
    <row r="14" ht="22" customHeight="1" spans="1:5" x14ac:dyDescent="0.25">
      <c r="A14" s="8" t="s">
        <v>21</v>
      </c>
      <c r="B14" s="8"/>
      <c r="C14" s="8"/>
      <c r="D14" s="8"/>
      <c r="E14" s="8"/>
    </row>
    <row r="15" spans="2:4" x14ac:dyDescent="0.25">
      <c r="B15" s="2" t="s">
        <v>22</v>
      </c>
      <c r="C15" s="3" t="s">
        <v>23</v>
      </c>
      <c r="D15" s="4"/>
    </row>
    <row r="16" spans="2:4" x14ac:dyDescent="0.25">
      <c r="B16" s="2" t="s">
        <v>24</v>
      </c>
      <c r="C16" s="3" t="s">
        <v>25</v>
      </c>
      <c r="D16" s="4"/>
    </row>
    <row r="17" spans="2:4" x14ac:dyDescent="0.25">
      <c r="B17" s="2" t="s">
        <v>26</v>
      </c>
      <c r="C17" s="3" t="s">
        <v>27</v>
      </c>
      <c r="D17" s="4"/>
    </row>
    <row r="18" spans="2:4" x14ac:dyDescent="0.25">
      <c r="B18" s="2" t="s">
        <v>28</v>
      </c>
      <c r="C18" s="3" t="s">
        <v>29</v>
      </c>
      <c r="D18" s="4"/>
    </row>
    <row r="19" spans="2:4" x14ac:dyDescent="0.25">
      <c r="B19" s="2" t="s">
        <v>30</v>
      </c>
      <c r="C19" s="3" t="s">
        <v>31</v>
      </c>
      <c r="D19" s="4"/>
    </row>
    <row r="20" spans="2:4" x14ac:dyDescent="0.25">
      <c r="B20" s="2" t="s">
        <v>32</v>
      </c>
      <c r="C20" s="3" t="s">
        <v>33</v>
      </c>
      <c r="D20" s="4"/>
    </row>
    <row r="21" spans="2:4" x14ac:dyDescent="0.25">
      <c r="B21" s="2" t="s">
        <v>34</v>
      </c>
      <c r="C21" s="3" t="s">
        <v>35</v>
      </c>
      <c r="D21" s="4"/>
    </row>
    <row r="22" spans="2:4" x14ac:dyDescent="0.25">
      <c r="B22" s="2" t="s">
        <v>36</v>
      </c>
      <c r="C22" s="3" t="s">
        <v>37</v>
      </c>
      <c r="D22" s="4"/>
    </row>
    <row r="24" ht="22" customHeight="1" spans="1:5" x14ac:dyDescent="0.25">
      <c r="A24" s="8" t="s">
        <v>38</v>
      </c>
      <c r="B24" s="8"/>
      <c r="C24" s="8"/>
      <c r="D24" s="8"/>
      <c r="E24" s="8"/>
    </row>
    <row r="25" spans="2:4" x14ac:dyDescent="0.25">
      <c r="B25" s="2" t="s">
        <v>39</v>
      </c>
      <c r="C25" s="3" t="s">
        <v>40</v>
      </c>
      <c r="D25" s="4"/>
    </row>
    <row r="26" spans="2:4" x14ac:dyDescent="0.25">
      <c r="B26" s="2" t="s">
        <v>41</v>
      </c>
      <c r="C26" s="3" t="s">
        <v>42</v>
      </c>
      <c r="D26" s="9">
        <f>قائمة_الدخل!D10</f>
      </c>
    </row>
    <row r="28" ht="22" customHeight="1" spans="1:5" x14ac:dyDescent="0.25">
      <c r="A28" s="8" t="s">
        <v>43</v>
      </c>
      <c r="B28" s="8"/>
      <c r="C28" s="8"/>
      <c r="D28" s="8"/>
      <c r="E28" s="8"/>
    </row>
    <row r="29" spans="2:4" x14ac:dyDescent="0.25">
      <c r="B29" s="2" t="s">
        <v>44</v>
      </c>
      <c r="C29" s="3" t="s">
        <v>45</v>
      </c>
      <c r="D29" s="4"/>
    </row>
    <row r="30" spans="2:4" x14ac:dyDescent="0.25">
      <c r="B30" s="2" t="s">
        <v>46</v>
      </c>
      <c r="C30" s="3" t="s">
        <v>47</v>
      </c>
      <c r="D30" s="4"/>
    </row>
    <row r="31" spans="2:4" x14ac:dyDescent="0.25">
      <c r="B31" s="2" t="s">
        <v>48</v>
      </c>
      <c r="C31" s="3" t="s">
        <v>49</v>
      </c>
      <c r="D31" s="4"/>
    </row>
    <row r="32" spans="2:4" x14ac:dyDescent="0.25">
      <c r="B32" s="2" t="s">
        <v>50</v>
      </c>
      <c r="C32" s="3" t="s">
        <v>51</v>
      </c>
      <c r="D32" s="4"/>
    </row>
    <row r="33" spans="2:4" x14ac:dyDescent="0.25">
      <c r="B33" s="2" t="s">
        <v>52</v>
      </c>
      <c r="C33" s="3" t="s">
        <v>53</v>
      </c>
      <c r="D33" s="5"/>
    </row>
  </sheetData>
  <sheetProtection sheet="1" formatColumns="0" formatRows="0"/>
  <mergeCells count="4">
    <mergeCell ref="A1:E1"/>
    <mergeCell ref="A14:E14"/>
    <mergeCell ref="A24:E24"/>
    <mergeCell ref="A28:E28"/>
  </mergeCells>
  <dataValidations count="3">
    <dataValidation type="list" allowBlank="1" sqref="D10">
      <formula1>"أصلي / Original,معدل / Amended"</formula1>
    </dataValidation>
    <dataValidation type="list" allowBlank="1" sqref="D11">
      <formula1>"صناعي/تجاري / Industrial-Commercial,خدمي / Service"</formula1>
    </dataValidation>
    <dataValidation type="list" allowBlank="1" sqref="D12">
      <formula1>"نعم / Yes,لا / 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50" customWidth="1"/>
    <col min="4" max="5" width="18" customWidth="1"/>
  </cols>
  <sheetData>
    <row r="1" ht="28" customHeight="1" spans="1:5" x14ac:dyDescent="0.25">
      <c r="A1" s="1" t="s">
        <v>54</v>
      </c>
      <c r="B1" s="1"/>
      <c r="C1" s="1"/>
      <c r="D1" s="1"/>
      <c r="E1" s="1"/>
    </row>
    <row r="3" ht="30" customHeight="1" spans="1:5" x14ac:dyDescent="0.25">
      <c r="A3" s="10" t="s">
        <v>55</v>
      </c>
      <c r="B3" s="10" t="s">
        <v>56</v>
      </c>
      <c r="C3" s="10" t="s">
        <v>57</v>
      </c>
      <c r="D3" s="10" t="s">
        <v>58</v>
      </c>
      <c r="E3" s="10" t="s">
        <v>59</v>
      </c>
    </row>
    <row r="5" ht="22" customHeight="1" spans="1:5" x14ac:dyDescent="0.25">
      <c r="A5" s="8" t="s">
        <v>60</v>
      </c>
      <c r="B5" s="8"/>
      <c r="C5" s="8"/>
      <c r="D5" s="8"/>
      <c r="E5" s="8"/>
    </row>
    <row r="10" spans="1:5" x14ac:dyDescent="0.25">
      <c r="A10" s="11" t="s">
        <v>61</v>
      </c>
      <c r="B10" s="12" t="s">
        <v>62</v>
      </c>
      <c r="C10" s="13" t="s">
        <v>63</v>
      </c>
      <c r="D10" s="9">
        <f>ج730!D12</f>
      </c>
      <c r="E10" s="9">
        <f>ج730!E12</f>
      </c>
    </row>
    <row r="11" spans="1:5" x14ac:dyDescent="0.25">
      <c r="A11" s="14" t="s">
        <v>64</v>
      </c>
      <c r="B11" s="2" t="s">
        <v>65</v>
      </c>
      <c r="C11" s="3" t="s">
        <v>66</v>
      </c>
      <c r="D11" s="7"/>
      <c r="E11" s="7"/>
    </row>
    <row r="12" spans="1:5" x14ac:dyDescent="0.25">
      <c r="A12" s="14" t="s">
        <v>64</v>
      </c>
      <c r="B12" s="2" t="s">
        <v>67</v>
      </c>
      <c r="C12" s="3" t="s">
        <v>68</v>
      </c>
      <c r="D12" s="7"/>
      <c r="E12" s="7"/>
    </row>
    <row r="13" spans="1:5" x14ac:dyDescent="0.25">
      <c r="A13" s="11" t="s">
        <v>69</v>
      </c>
      <c r="B13" s="12" t="s">
        <v>70</v>
      </c>
      <c r="C13" s="13" t="s">
        <v>71</v>
      </c>
      <c r="D13" s="9">
        <f>D10-D11-D12</f>
      </c>
      <c r="E13" s="9">
        <f>E10-E11-E12</f>
      </c>
    </row>
    <row r="14" spans="1:5" x14ac:dyDescent="0.25">
      <c r="A14" s="11" t="s">
        <v>72</v>
      </c>
      <c r="B14" s="12" t="s">
        <v>73</v>
      </c>
      <c r="C14" s="13" t="s">
        <v>74</v>
      </c>
      <c r="D14" s="9">
        <f>ج731_732!D27+ج731_732!D39</f>
      </c>
      <c r="E14" s="9">
        <f>ج731_732!E27+ج731_732!E39</f>
      </c>
    </row>
    <row r="15" spans="1:5" x14ac:dyDescent="0.25">
      <c r="A15" s="11" t="s">
        <v>75</v>
      </c>
      <c r="B15" s="12" t="s">
        <v>76</v>
      </c>
      <c r="C15" s="13" t="s">
        <v>77</v>
      </c>
      <c r="D15" s="9">
        <f>D13-D14</f>
      </c>
      <c r="E15" s="9">
        <f>E13-E14</f>
      </c>
    </row>
    <row r="17" ht="22" customHeight="1" spans="1:5" x14ac:dyDescent="0.25">
      <c r="A17" s="8" t="s">
        <v>78</v>
      </c>
      <c r="B17" s="8"/>
      <c r="C17" s="8"/>
      <c r="D17" s="8"/>
      <c r="E17" s="8"/>
    </row>
    <row r="18" spans="1:5" x14ac:dyDescent="0.25">
      <c r="A18" s="14" t="s">
        <v>64</v>
      </c>
      <c r="B18" s="2" t="s">
        <v>79</v>
      </c>
      <c r="C18" s="3" t="s">
        <v>80</v>
      </c>
      <c r="D18" s="7"/>
      <c r="E18" s="7"/>
    </row>
    <row r="19" spans="1:5" x14ac:dyDescent="0.25">
      <c r="A19" s="14" t="s">
        <v>64</v>
      </c>
      <c r="B19" s="2" t="s">
        <v>81</v>
      </c>
      <c r="C19" s="3" t="s">
        <v>82</v>
      </c>
      <c r="D19" s="7"/>
      <c r="E19" s="7"/>
    </row>
    <row r="20" spans="1:5" x14ac:dyDescent="0.25">
      <c r="A20" s="14" t="s">
        <v>64</v>
      </c>
      <c r="B20" s="2" t="s">
        <v>83</v>
      </c>
      <c r="C20" s="3" t="s">
        <v>84</v>
      </c>
      <c r="D20" s="7"/>
      <c r="E20" s="7"/>
    </row>
    <row r="21" spans="1:5" x14ac:dyDescent="0.25">
      <c r="A21" s="14" t="s">
        <v>64</v>
      </c>
      <c r="B21" s="2" t="s">
        <v>85</v>
      </c>
      <c r="C21" s="3" t="s">
        <v>86</v>
      </c>
      <c r="D21" s="7"/>
      <c r="E21" s="7"/>
    </row>
    <row r="22" spans="1:5" x14ac:dyDescent="0.25">
      <c r="A22" s="14" t="s">
        <v>64</v>
      </c>
      <c r="B22" s="2" t="s">
        <v>87</v>
      </c>
      <c r="C22" s="3" t="s">
        <v>88</v>
      </c>
      <c r="D22" s="7"/>
      <c r="E22" s="7"/>
    </row>
    <row r="23" spans="1:5" x14ac:dyDescent="0.25">
      <c r="A23" s="14" t="s">
        <v>64</v>
      </c>
      <c r="B23" s="2" t="s">
        <v>89</v>
      </c>
      <c r="C23" s="3" t="s">
        <v>90</v>
      </c>
      <c r="D23" s="7"/>
      <c r="E23" s="7"/>
    </row>
    <row r="24" spans="1:5" x14ac:dyDescent="0.25">
      <c r="A24" s="14" t="s">
        <v>64</v>
      </c>
      <c r="B24" s="2" t="s">
        <v>91</v>
      </c>
      <c r="C24" s="3" t="s">
        <v>92</v>
      </c>
      <c r="D24" s="7"/>
      <c r="E24" s="7"/>
    </row>
    <row r="25" spans="1:5" x14ac:dyDescent="0.25">
      <c r="A25" s="14" t="s">
        <v>64</v>
      </c>
      <c r="B25" s="2" t="s">
        <v>93</v>
      </c>
      <c r="C25" s="3" t="s">
        <v>94</v>
      </c>
      <c r="D25" s="7"/>
      <c r="E25" s="7"/>
    </row>
    <row r="26" spans="1:5" x14ac:dyDescent="0.25">
      <c r="A26" s="14" t="s">
        <v>64</v>
      </c>
      <c r="B26" s="2" t="s">
        <v>95</v>
      </c>
      <c r="C26" s="3" t="s">
        <v>96</v>
      </c>
      <c r="D26" s="7"/>
      <c r="E26" s="7"/>
    </row>
    <row r="27" spans="1:5" x14ac:dyDescent="0.25">
      <c r="A27" s="14" t="s">
        <v>64</v>
      </c>
      <c r="B27" s="2" t="s">
        <v>97</v>
      </c>
      <c r="C27" s="3" t="s">
        <v>98</v>
      </c>
      <c r="D27" s="7"/>
      <c r="E27" s="7"/>
    </row>
    <row r="28" spans="1:5" x14ac:dyDescent="0.25">
      <c r="A28" s="14" t="s">
        <v>64</v>
      </c>
      <c r="B28" s="2" t="s">
        <v>99</v>
      </c>
      <c r="C28" s="3" t="s">
        <v>100</v>
      </c>
      <c r="D28" s="7"/>
      <c r="E28" s="7"/>
    </row>
    <row r="29" spans="1:5" x14ac:dyDescent="0.25">
      <c r="A29" s="14" t="s">
        <v>64</v>
      </c>
      <c r="B29" s="2" t="s">
        <v>101</v>
      </c>
      <c r="C29" s="3" t="s">
        <v>102</v>
      </c>
      <c r="D29" s="7"/>
      <c r="E29" s="7"/>
    </row>
    <row r="30" spans="1:5" x14ac:dyDescent="0.25">
      <c r="A30" s="14" t="s">
        <v>64</v>
      </c>
      <c r="B30" s="2" t="s">
        <v>103</v>
      </c>
      <c r="C30" s="3" t="s">
        <v>104</v>
      </c>
      <c r="D30" s="7"/>
      <c r="E30" s="7"/>
    </row>
    <row r="31" spans="1:5" x14ac:dyDescent="0.25">
      <c r="A31" s="14" t="s">
        <v>64</v>
      </c>
      <c r="B31" s="2" t="s">
        <v>105</v>
      </c>
      <c r="C31" s="3" t="s">
        <v>106</v>
      </c>
      <c r="D31" s="7"/>
      <c r="E31" s="7"/>
    </row>
    <row r="32" spans="1:5" x14ac:dyDescent="0.25">
      <c r="A32" s="11" t="s">
        <v>107</v>
      </c>
      <c r="B32" s="12" t="s">
        <v>108</v>
      </c>
      <c r="C32" s="13" t="s">
        <v>109</v>
      </c>
      <c r="D32" s="9">
        <f>SUM(D18:D31)</f>
      </c>
      <c r="E32" s="9">
        <f>SUM(E18:E31)</f>
      </c>
    </row>
    <row r="34" ht="22" customHeight="1" spans="1:5" x14ac:dyDescent="0.25">
      <c r="A34" s="8" t="s">
        <v>110</v>
      </c>
      <c r="B34" s="8"/>
      <c r="C34" s="8"/>
      <c r="D34" s="8"/>
      <c r="E34" s="8"/>
    </row>
    <row r="35" spans="1:5" x14ac:dyDescent="0.25">
      <c r="A35" s="14" t="s">
        <v>64</v>
      </c>
      <c r="B35" s="2" t="s">
        <v>111</v>
      </c>
      <c r="C35" s="3" t="s">
        <v>112</v>
      </c>
      <c r="D35" s="7"/>
      <c r="E35" s="7"/>
    </row>
    <row r="36" spans="1:5" x14ac:dyDescent="0.25">
      <c r="A36" s="14" t="s">
        <v>64</v>
      </c>
      <c r="B36" s="2" t="s">
        <v>113</v>
      </c>
      <c r="C36" s="3" t="s">
        <v>114</v>
      </c>
      <c r="D36" s="7"/>
      <c r="E36" s="7"/>
    </row>
    <row r="37" spans="1:5" x14ac:dyDescent="0.25">
      <c r="A37" s="14" t="s">
        <v>64</v>
      </c>
      <c r="B37" s="2" t="s">
        <v>115</v>
      </c>
      <c r="C37" s="3" t="s">
        <v>116</v>
      </c>
      <c r="D37" s="7"/>
      <c r="E37" s="7"/>
    </row>
    <row r="38" spans="1:5" x14ac:dyDescent="0.25">
      <c r="A38" s="14" t="s">
        <v>64</v>
      </c>
      <c r="B38" s="2" t="s">
        <v>117</v>
      </c>
      <c r="C38" s="3" t="s">
        <v>118</v>
      </c>
      <c r="D38" s="7"/>
      <c r="E38" s="7"/>
    </row>
    <row r="39" spans="1:5" x14ac:dyDescent="0.25">
      <c r="A39" s="14" t="s">
        <v>64</v>
      </c>
      <c r="B39" s="2" t="s">
        <v>119</v>
      </c>
      <c r="C39" s="3" t="s">
        <v>120</v>
      </c>
      <c r="D39" s="7"/>
      <c r="E39" s="7"/>
    </row>
    <row r="40" spans="1:5" x14ac:dyDescent="0.25">
      <c r="A40" s="14" t="s">
        <v>64</v>
      </c>
      <c r="B40" s="2" t="s">
        <v>121</v>
      </c>
      <c r="C40" s="3" t="s">
        <v>122</v>
      </c>
      <c r="D40" s="7"/>
      <c r="E40" s="7"/>
    </row>
    <row r="41" spans="1:5" x14ac:dyDescent="0.25">
      <c r="A41" s="14" t="s">
        <v>64</v>
      </c>
      <c r="B41" s="2" t="s">
        <v>123</v>
      </c>
      <c r="C41" s="3" t="s">
        <v>124</v>
      </c>
      <c r="D41" s="7"/>
      <c r="E41" s="7"/>
    </row>
    <row r="42" spans="1:5" x14ac:dyDescent="0.25">
      <c r="A42" s="14" t="s">
        <v>64</v>
      </c>
      <c r="B42" s="2" t="s">
        <v>125</v>
      </c>
      <c r="C42" s="3" t="s">
        <v>126</v>
      </c>
      <c r="D42" s="7"/>
      <c r="E42" s="7"/>
    </row>
    <row r="43" spans="1:5" x14ac:dyDescent="0.25">
      <c r="A43" s="14" t="s">
        <v>64</v>
      </c>
      <c r="B43" s="2" t="s">
        <v>127</v>
      </c>
      <c r="C43" s="3" t="s">
        <v>128</v>
      </c>
      <c r="D43" s="7"/>
      <c r="E43" s="7"/>
    </row>
    <row r="44" spans="1:5" x14ac:dyDescent="0.25">
      <c r="A44" s="14" t="s">
        <v>64</v>
      </c>
      <c r="B44" s="2" t="s">
        <v>129</v>
      </c>
      <c r="C44" s="3" t="s">
        <v>130</v>
      </c>
      <c r="D44" s="7"/>
      <c r="E44" s="7"/>
    </row>
    <row r="45" spans="1:5" x14ac:dyDescent="0.25">
      <c r="A45" s="11" t="s">
        <v>131</v>
      </c>
      <c r="B45" s="12" t="s">
        <v>132</v>
      </c>
      <c r="C45" s="13" t="s">
        <v>133</v>
      </c>
      <c r="D45" s="9">
        <f>SUM(D35:D44)</f>
      </c>
      <c r="E45" s="9">
        <f>SUM(E35:E44)</f>
      </c>
    </row>
    <row r="47" ht="22" customHeight="1" spans="1:5" x14ac:dyDescent="0.25">
      <c r="A47" s="8" t="s">
        <v>134</v>
      </c>
      <c r="B47" s="8"/>
      <c r="C47" s="8"/>
      <c r="D47" s="8"/>
      <c r="E47" s="8"/>
    </row>
    <row r="48" spans="1:5" x14ac:dyDescent="0.25">
      <c r="A48" s="14" t="s">
        <v>64</v>
      </c>
      <c r="B48" s="2" t="s">
        <v>135</v>
      </c>
      <c r="C48" s="3" t="s">
        <v>136</v>
      </c>
      <c r="D48" s="7"/>
      <c r="E48" s="7"/>
    </row>
    <row r="49" spans="1:5" x14ac:dyDescent="0.25">
      <c r="A49" s="14" t="s">
        <v>64</v>
      </c>
      <c r="B49" s="2" t="s">
        <v>137</v>
      </c>
      <c r="C49" s="3" t="s">
        <v>138</v>
      </c>
      <c r="D49" s="7"/>
      <c r="E49" s="7"/>
    </row>
    <row r="50" spans="1:5" x14ac:dyDescent="0.25">
      <c r="A50" s="14" t="s">
        <v>64</v>
      </c>
      <c r="B50" s="2" t="s">
        <v>139</v>
      </c>
      <c r="C50" s="3" t="s">
        <v>140</v>
      </c>
      <c r="D50" s="7"/>
      <c r="E50" s="7"/>
    </row>
    <row r="51" spans="1:5" x14ac:dyDescent="0.25">
      <c r="A51" s="14" t="s">
        <v>64</v>
      </c>
      <c r="B51" s="2" t="s">
        <v>141</v>
      </c>
      <c r="C51" s="3" t="s">
        <v>142</v>
      </c>
      <c r="D51" s="7"/>
      <c r="E51" s="7"/>
    </row>
    <row r="52" spans="1:5" x14ac:dyDescent="0.25">
      <c r="A52" s="14" t="s">
        <v>64</v>
      </c>
      <c r="B52" s="2" t="s">
        <v>143</v>
      </c>
      <c r="C52" s="3" t="s">
        <v>144</v>
      </c>
      <c r="D52" s="7"/>
      <c r="E52" s="7"/>
    </row>
    <row r="53" spans="1:5" x14ac:dyDescent="0.25">
      <c r="A53" s="14" t="s">
        <v>64</v>
      </c>
      <c r="B53" s="2" t="s">
        <v>145</v>
      </c>
      <c r="C53" s="3" t="s">
        <v>146</v>
      </c>
      <c r="D53" s="7"/>
      <c r="E53" s="7"/>
    </row>
    <row r="54" spans="1:5" x14ac:dyDescent="0.25">
      <c r="A54" s="14" t="s">
        <v>64</v>
      </c>
      <c r="B54" s="2" t="s">
        <v>147</v>
      </c>
      <c r="C54" s="3" t="s">
        <v>148</v>
      </c>
      <c r="D54" s="7"/>
      <c r="E54" s="7"/>
    </row>
    <row r="55" spans="1:5" x14ac:dyDescent="0.25">
      <c r="A55" s="14" t="s">
        <v>64</v>
      </c>
      <c r="B55" s="2" t="s">
        <v>149</v>
      </c>
      <c r="C55" s="3" t="s">
        <v>150</v>
      </c>
      <c r="D55" s="7"/>
      <c r="E55" s="7"/>
    </row>
    <row r="56" spans="1:5" x14ac:dyDescent="0.25">
      <c r="A56" s="14" t="s">
        <v>64</v>
      </c>
      <c r="B56" s="2" t="s">
        <v>151</v>
      </c>
      <c r="C56" s="3" t="s">
        <v>152</v>
      </c>
      <c r="D56" s="7"/>
      <c r="E56" s="7"/>
    </row>
    <row r="57" spans="1:5" x14ac:dyDescent="0.25">
      <c r="A57" s="14" t="s">
        <v>64</v>
      </c>
      <c r="B57" s="2" t="s">
        <v>153</v>
      </c>
      <c r="C57" s="3" t="s">
        <v>154</v>
      </c>
      <c r="D57" s="7"/>
      <c r="E57" s="7"/>
    </row>
    <row r="58" spans="1:5" x14ac:dyDescent="0.25">
      <c r="A58" s="14" t="s">
        <v>64</v>
      </c>
      <c r="B58" s="2" t="s">
        <v>155</v>
      </c>
      <c r="C58" s="3" t="s">
        <v>156</v>
      </c>
      <c r="D58" s="7"/>
      <c r="E58" s="7"/>
    </row>
    <row r="59" spans="1:5" x14ac:dyDescent="0.25">
      <c r="A59" s="14" t="s">
        <v>64</v>
      </c>
      <c r="B59" s="2" t="s">
        <v>157</v>
      </c>
      <c r="C59" s="3" t="s">
        <v>158</v>
      </c>
      <c r="D59" s="7"/>
      <c r="E59" s="7"/>
    </row>
    <row r="60" spans="1:5" x14ac:dyDescent="0.25">
      <c r="A60" s="14" t="s">
        <v>64</v>
      </c>
      <c r="B60" s="2" t="s">
        <v>159</v>
      </c>
      <c r="C60" s="3" t="s">
        <v>160</v>
      </c>
      <c r="D60" s="7"/>
      <c r="E60" s="7"/>
    </row>
    <row r="61" spans="1:5" x14ac:dyDescent="0.25">
      <c r="A61" s="14" t="s">
        <v>64</v>
      </c>
      <c r="B61" s="2" t="s">
        <v>161</v>
      </c>
      <c r="C61" s="3" t="s">
        <v>162</v>
      </c>
      <c r="D61" s="7"/>
      <c r="E61" s="7"/>
    </row>
    <row r="62" spans="1:5" x14ac:dyDescent="0.25">
      <c r="A62" s="14" t="s">
        <v>64</v>
      </c>
      <c r="B62" s="2" t="s">
        <v>163</v>
      </c>
      <c r="C62" s="3" t="s">
        <v>164</v>
      </c>
      <c r="D62" s="7"/>
      <c r="E62" s="7"/>
    </row>
    <row r="63" spans="1:5" x14ac:dyDescent="0.25">
      <c r="A63" s="14" t="s">
        <v>64</v>
      </c>
      <c r="B63" s="2" t="s">
        <v>165</v>
      </c>
      <c r="C63" s="3" t="s">
        <v>166</v>
      </c>
      <c r="D63" s="7"/>
      <c r="E63" s="7"/>
    </row>
    <row r="64" spans="1:5" x14ac:dyDescent="0.25">
      <c r="A64" s="14" t="s">
        <v>64</v>
      </c>
      <c r="B64" s="2" t="s">
        <v>167</v>
      </c>
      <c r="C64" s="3" t="s">
        <v>168</v>
      </c>
      <c r="D64" s="7"/>
      <c r="E64" s="7"/>
    </row>
    <row r="65" spans="1:5" x14ac:dyDescent="0.25">
      <c r="A65" s="14" t="s">
        <v>64</v>
      </c>
      <c r="B65" s="2" t="s">
        <v>169</v>
      </c>
      <c r="C65" s="3" t="s">
        <v>170</v>
      </c>
      <c r="D65" s="7"/>
      <c r="E65" s="7"/>
    </row>
    <row r="66" spans="1:5" x14ac:dyDescent="0.25">
      <c r="A66" s="14" t="s">
        <v>64</v>
      </c>
      <c r="B66" s="2" t="s">
        <v>171</v>
      </c>
      <c r="C66" s="3" t="s">
        <v>172</v>
      </c>
      <c r="D66" s="7"/>
      <c r="E66" s="7"/>
    </row>
    <row r="67" spans="1:5" x14ac:dyDescent="0.25">
      <c r="A67" s="14" t="s">
        <v>64</v>
      </c>
      <c r="B67" s="2" t="s">
        <v>173</v>
      </c>
      <c r="C67" s="3" t="s">
        <v>174</v>
      </c>
      <c r="D67" s="7"/>
      <c r="E67" s="7"/>
    </row>
    <row r="68" spans="1:5" x14ac:dyDescent="0.25">
      <c r="A68" s="14" t="s">
        <v>64</v>
      </c>
      <c r="B68" s="2" t="s">
        <v>175</v>
      </c>
      <c r="C68" s="3" t="s">
        <v>176</v>
      </c>
      <c r="D68" s="7"/>
      <c r="E68" s="7"/>
    </row>
    <row r="69" spans="1:5" x14ac:dyDescent="0.25">
      <c r="A69" s="14" t="s">
        <v>64</v>
      </c>
      <c r="B69" s="2" t="s">
        <v>177</v>
      </c>
      <c r="C69" s="3" t="s">
        <v>178</v>
      </c>
      <c r="D69" s="7"/>
      <c r="E69" s="7"/>
    </row>
    <row r="70" spans="1:5" x14ac:dyDescent="0.25">
      <c r="A70" s="11" t="s">
        <v>179</v>
      </c>
      <c r="B70" s="12" t="s">
        <v>180</v>
      </c>
      <c r="C70" s="13" t="s">
        <v>181</v>
      </c>
      <c r="D70" s="9">
        <f>SUM(D48:D69)</f>
      </c>
      <c r="E70" s="9">
        <f>SUM(E48:E69)</f>
      </c>
    </row>
    <row r="72" ht="22" customHeight="1" spans="1:5" x14ac:dyDescent="0.25">
      <c r="A72" s="8" t="s">
        <v>182</v>
      </c>
      <c r="B72" s="8"/>
      <c r="C72" s="8"/>
      <c r="D72" s="8"/>
      <c r="E72" s="8"/>
    </row>
    <row r="73" spans="1:5" x14ac:dyDescent="0.25">
      <c r="A73" s="14" t="s">
        <v>64</v>
      </c>
      <c r="B73" s="2" t="s">
        <v>183</v>
      </c>
      <c r="C73" s="3" t="s">
        <v>184</v>
      </c>
      <c r="D73" s="7"/>
      <c r="E73" s="7"/>
    </row>
    <row r="74" spans="1:5" x14ac:dyDescent="0.25">
      <c r="A74" s="14" t="s">
        <v>64</v>
      </c>
      <c r="B74" s="2" t="s">
        <v>185</v>
      </c>
      <c r="C74" s="3" t="s">
        <v>186</v>
      </c>
      <c r="D74" s="7"/>
      <c r="E74" s="7"/>
    </row>
    <row r="75" spans="1:5" x14ac:dyDescent="0.25">
      <c r="A75" s="14" t="s">
        <v>64</v>
      </c>
      <c r="B75" s="2" t="s">
        <v>187</v>
      </c>
      <c r="C75" s="3" t="s">
        <v>188</v>
      </c>
      <c r="D75" s="7"/>
      <c r="E75" s="7"/>
    </row>
    <row r="76" spans="1:5" x14ac:dyDescent="0.25">
      <c r="A76" s="11" t="s">
        <v>189</v>
      </c>
      <c r="B76" s="12" t="s">
        <v>190</v>
      </c>
      <c r="C76" s="13" t="s">
        <v>191</v>
      </c>
      <c r="D76" s="9">
        <f>SUM(D73:D75)</f>
      </c>
      <c r="E76" s="9">
        <f>SUM(E73:E75)</f>
      </c>
    </row>
    <row r="78" spans="1:5" x14ac:dyDescent="0.25">
      <c r="A78" s="11" t="s">
        <v>192</v>
      </c>
      <c r="B78" s="12" t="s">
        <v>193</v>
      </c>
      <c r="C78" s="13" t="s">
        <v>194</v>
      </c>
      <c r="D78" s="9">
        <f>(D15+D32)-(D45+D70+D76)</f>
      </c>
      <c r="E78" s="9">
        <f>(E15+E32)-(E45+E70+E76)</f>
      </c>
    </row>
    <row r="80" spans="1:5" x14ac:dyDescent="0.25">
      <c r="A80" s="15" t="s">
        <v>195</v>
      </c>
      <c r="B80" s="2" t="s">
        <v>196</v>
      </c>
      <c r="C80" s="3" t="s">
        <v>197</v>
      </c>
      <c r="D80" s="7"/>
      <c r="E80" s="7"/>
    </row>
    <row r="82" spans="1:5" x14ac:dyDescent="0.25">
      <c r="A82" s="15" t="s">
        <v>198</v>
      </c>
      <c r="B82" s="2" t="s">
        <v>199</v>
      </c>
      <c r="C82" s="3" t="s">
        <v>200</v>
      </c>
      <c r="D82" s="7"/>
      <c r="E82" s="7"/>
    </row>
    <row r="84" spans="1:5" x14ac:dyDescent="0.25">
      <c r="A84" s="11" t="s">
        <v>201</v>
      </c>
      <c r="B84" s="12" t="s">
        <v>202</v>
      </c>
      <c r="C84" s="13" t="s">
        <v>203</v>
      </c>
      <c r="D84" s="9">
        <f>D78-D80-D82</f>
      </c>
      <c r="E84" s="9">
        <f>E78-E80-E82</f>
      </c>
    </row>
  </sheetData>
  <sheetProtection sheet="1" formatColumns="0" formatRows="0"/>
  <mergeCells count="6">
    <mergeCell ref="A1:E1"/>
    <mergeCell ref="A5:E5"/>
    <mergeCell ref="A17:E17"/>
    <mergeCell ref="A34:E34"/>
    <mergeCell ref="A47:E47"/>
    <mergeCell ref="A72:E7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50" customWidth="1"/>
    <col min="4" max="5" width="18" customWidth="1"/>
  </cols>
  <sheetData>
    <row r="1" ht="28" customHeight="1" spans="1:5" x14ac:dyDescent="0.25">
      <c r="A1" s="1" t="s">
        <v>204</v>
      </c>
      <c r="B1" s="1"/>
      <c r="C1" s="1"/>
      <c r="D1" s="1"/>
      <c r="E1" s="1"/>
    </row>
    <row r="3" ht="30" customHeight="1" spans="1:5" x14ac:dyDescent="0.25">
      <c r="A3" s="10" t="s">
        <v>55</v>
      </c>
      <c r="B3" s="10" t="s">
        <v>56</v>
      </c>
      <c r="C3" s="10" t="s">
        <v>57</v>
      </c>
      <c r="D3" s="10" t="s">
        <v>58</v>
      </c>
      <c r="E3" s="10" t="s">
        <v>59</v>
      </c>
    </row>
    <row r="5" ht="22" customHeight="1" spans="1:5" x14ac:dyDescent="0.25">
      <c r="A5" s="8" t="s">
        <v>205</v>
      </c>
      <c r="B5" s="8"/>
      <c r="C5" s="8"/>
      <c r="D5" s="8"/>
      <c r="E5" s="8"/>
    </row>
    <row r="6" spans="1:5" x14ac:dyDescent="0.25">
      <c r="A6" s="15" t="s">
        <v>206</v>
      </c>
      <c r="B6" s="2" t="s">
        <v>207</v>
      </c>
      <c r="C6" s="3" t="s">
        <v>208</v>
      </c>
      <c r="D6" s="7"/>
      <c r="E6" s="7"/>
    </row>
    <row r="7" spans="1:5" x14ac:dyDescent="0.25">
      <c r="A7" s="15" t="s">
        <v>209</v>
      </c>
      <c r="B7" s="2" t="s">
        <v>210</v>
      </c>
      <c r="C7" s="3" t="s">
        <v>211</v>
      </c>
      <c r="D7" s="7"/>
      <c r="E7" s="7"/>
    </row>
    <row r="8" spans="1:5" x14ac:dyDescent="0.25">
      <c r="A8" s="15" t="s">
        <v>212</v>
      </c>
      <c r="B8" s="2" t="s">
        <v>213</v>
      </c>
      <c r="C8" s="3" t="s">
        <v>214</v>
      </c>
      <c r="D8" s="7"/>
      <c r="E8" s="7"/>
    </row>
    <row r="9" spans="1:5" x14ac:dyDescent="0.25">
      <c r="A9" s="15" t="s">
        <v>215</v>
      </c>
      <c r="B9" s="2" t="s">
        <v>216</v>
      </c>
      <c r="C9" s="3" t="s">
        <v>217</v>
      </c>
      <c r="D9" s="7"/>
      <c r="E9" s="7"/>
    </row>
    <row r="10" spans="1:5" x14ac:dyDescent="0.25">
      <c r="A10" s="15" t="s">
        <v>218</v>
      </c>
      <c r="B10" s="2" t="s">
        <v>219</v>
      </c>
      <c r="C10" s="3" t="s">
        <v>220</v>
      </c>
      <c r="D10" s="7"/>
      <c r="E10" s="7"/>
    </row>
    <row r="11" spans="1:5" x14ac:dyDescent="0.25">
      <c r="A11" s="15" t="s">
        <v>221</v>
      </c>
      <c r="B11" s="2" t="s">
        <v>222</v>
      </c>
      <c r="C11" s="3" t="s">
        <v>223</v>
      </c>
      <c r="D11" s="7"/>
      <c r="E11" s="7"/>
    </row>
    <row r="12" spans="1:5" x14ac:dyDescent="0.25">
      <c r="A12" s="11" t="s">
        <v>224</v>
      </c>
      <c r="B12" s="12" t="s">
        <v>225</v>
      </c>
      <c r="C12" s="13" t="s">
        <v>226</v>
      </c>
      <c r="D12" s="9">
        <f>SUM(D6:D11)</f>
      </c>
      <c r="E12" s="9">
        <f>SUM(E6:E11)</f>
      </c>
    </row>
    <row r="14" ht="22" customHeight="1" spans="1:5" x14ac:dyDescent="0.25">
      <c r="A14" s="8" t="s">
        <v>227</v>
      </c>
      <c r="B14" s="8"/>
      <c r="C14" s="8"/>
      <c r="D14" s="8"/>
      <c r="E14" s="8"/>
    </row>
    <row r="15" spans="1:5" x14ac:dyDescent="0.25">
      <c r="A15" s="15" t="s">
        <v>228</v>
      </c>
      <c r="B15" s="2" t="s">
        <v>229</v>
      </c>
      <c r="C15" s="3" t="s">
        <v>230</v>
      </c>
      <c r="D15" s="7"/>
      <c r="E15" s="7"/>
    </row>
    <row r="16" spans="1:5" x14ac:dyDescent="0.25">
      <c r="A16" s="15" t="s">
        <v>231</v>
      </c>
      <c r="B16" s="2" t="s">
        <v>232</v>
      </c>
      <c r="C16" s="3" t="s">
        <v>233</v>
      </c>
      <c r="D16" s="7"/>
      <c r="E16" s="7"/>
    </row>
    <row r="17" spans="1:5" x14ac:dyDescent="0.25">
      <c r="A17" s="15" t="s">
        <v>234</v>
      </c>
      <c r="B17" s="2" t="s">
        <v>235</v>
      </c>
      <c r="C17" s="3" t="s">
        <v>236</v>
      </c>
      <c r="D17" s="7"/>
      <c r="E17" s="7"/>
    </row>
    <row r="18" spans="1:5" x14ac:dyDescent="0.25">
      <c r="A18" s="15" t="s">
        <v>237</v>
      </c>
      <c r="B18" s="2" t="s">
        <v>238</v>
      </c>
      <c r="C18" s="3" t="s">
        <v>239</v>
      </c>
      <c r="D18" s="7"/>
      <c r="E18" s="7"/>
    </row>
    <row r="19" spans="1:5" x14ac:dyDescent="0.25">
      <c r="A19" s="15" t="s">
        <v>240</v>
      </c>
      <c r="B19" s="2" t="s">
        <v>241</v>
      </c>
      <c r="C19" s="3" t="s">
        <v>242</v>
      </c>
      <c r="D19" s="7"/>
      <c r="E19" s="7"/>
    </row>
    <row r="20" spans="1:5" x14ac:dyDescent="0.25">
      <c r="A20" s="15" t="s">
        <v>243</v>
      </c>
      <c r="B20" s="2" t="s">
        <v>244</v>
      </c>
      <c r="C20" s="3" t="s">
        <v>245</v>
      </c>
      <c r="D20" s="7"/>
      <c r="E20" s="7"/>
    </row>
    <row r="21" spans="1:5" x14ac:dyDescent="0.25">
      <c r="A21" s="11" t="s">
        <v>246</v>
      </c>
      <c r="B21" s="12" t="s">
        <v>247</v>
      </c>
      <c r="C21" s="13" t="s">
        <v>248</v>
      </c>
      <c r="D21" s="9">
        <f>SUM(D15:D20)</f>
      </c>
      <c r="E21" s="9">
        <f>SUM(E15:E20)</f>
      </c>
    </row>
    <row r="23" ht="22" customHeight="1" spans="1:5" x14ac:dyDescent="0.25">
      <c r="A23" s="8" t="s">
        <v>249</v>
      </c>
      <c r="B23" s="8"/>
      <c r="C23" s="8"/>
      <c r="D23" s="8"/>
      <c r="E23" s="8"/>
    </row>
    <row r="24" spans="1:5" x14ac:dyDescent="0.25">
      <c r="A24" s="15" t="s">
        <v>250</v>
      </c>
      <c r="B24" s="2" t="s">
        <v>251</v>
      </c>
      <c r="C24" s="3" t="s">
        <v>252</v>
      </c>
      <c r="D24" s="7"/>
      <c r="E24" s="7"/>
    </row>
    <row r="25" spans="1:5" x14ac:dyDescent="0.25">
      <c r="A25" s="15" t="s">
        <v>253</v>
      </c>
      <c r="B25" s="2" t="s">
        <v>254</v>
      </c>
      <c r="C25" s="3" t="s">
        <v>255</v>
      </c>
      <c r="D25" s="7"/>
      <c r="E25" s="7"/>
    </row>
    <row r="26" spans="1:5" x14ac:dyDescent="0.25">
      <c r="A26" s="15" t="s">
        <v>256</v>
      </c>
      <c r="B26" s="2" t="s">
        <v>257</v>
      </c>
      <c r="C26" s="3" t="s">
        <v>258</v>
      </c>
      <c r="D26" s="7"/>
      <c r="E26" s="7"/>
    </row>
    <row r="27" spans="1:5" x14ac:dyDescent="0.25">
      <c r="A27" s="15" t="s">
        <v>259</v>
      </c>
      <c r="B27" s="2" t="s">
        <v>260</v>
      </c>
      <c r="C27" s="3" t="s">
        <v>261</v>
      </c>
      <c r="D27" s="7"/>
      <c r="E27" s="7"/>
    </row>
    <row r="28" spans="1:5" x14ac:dyDescent="0.25">
      <c r="A28" s="15" t="s">
        <v>262</v>
      </c>
      <c r="B28" s="2" t="s">
        <v>263</v>
      </c>
      <c r="C28" s="3" t="s">
        <v>264</v>
      </c>
      <c r="D28" s="7"/>
      <c r="E28" s="7"/>
    </row>
    <row r="29" spans="1:5" x14ac:dyDescent="0.25">
      <c r="A29" s="15" t="s">
        <v>265</v>
      </c>
      <c r="B29" s="2" t="s">
        <v>266</v>
      </c>
      <c r="C29" s="3" t="s">
        <v>267</v>
      </c>
      <c r="D29" s="7"/>
      <c r="E29" s="7"/>
    </row>
    <row r="30" spans="1:5" x14ac:dyDescent="0.25">
      <c r="A30" s="15" t="s">
        <v>268</v>
      </c>
      <c r="B30" s="2" t="s">
        <v>269</v>
      </c>
      <c r="C30" s="3" t="s">
        <v>270</v>
      </c>
      <c r="D30" s="7"/>
      <c r="E30" s="7"/>
    </row>
    <row r="31" spans="1:5" x14ac:dyDescent="0.25">
      <c r="A31" s="11" t="s">
        <v>271</v>
      </c>
      <c r="B31" s="12" t="s">
        <v>272</v>
      </c>
      <c r="C31" s="13" t="s">
        <v>273</v>
      </c>
      <c r="D31" s="9">
        <f>SUM(D24:D30)</f>
      </c>
      <c r="E31" s="9">
        <f>SUM(E24:E30)</f>
      </c>
    </row>
    <row r="33" spans="1:5" x14ac:dyDescent="0.25">
      <c r="A33" s="11" t="s">
        <v>274</v>
      </c>
      <c r="B33" s="12" t="s">
        <v>275</v>
      </c>
      <c r="C33" s="13" t="s">
        <v>276</v>
      </c>
      <c r="D33" s="9">
        <f>D21-D31</f>
      </c>
      <c r="E33" s="9">
        <f>E21-E31</f>
      </c>
    </row>
    <row r="34" spans="1:5" x14ac:dyDescent="0.25">
      <c r="A34" s="11" t="s">
        <v>277</v>
      </c>
      <c r="B34" s="12" t="s">
        <v>278</v>
      </c>
      <c r="C34" s="13" t="s">
        <v>279</v>
      </c>
      <c r="D34" s="9">
        <f>D12+D33</f>
      </c>
      <c r="E34" s="9">
        <f>E12+E33</f>
      </c>
    </row>
    <row r="36" ht="22" customHeight="1" spans="1:5" x14ac:dyDescent="0.25">
      <c r="A36" s="8" t="s">
        <v>280</v>
      </c>
      <c r="B36" s="8"/>
      <c r="C36" s="8"/>
      <c r="D36" s="8"/>
      <c r="E36" s="8"/>
    </row>
    <row r="37" spans="1:5" x14ac:dyDescent="0.25">
      <c r="A37" s="15" t="s">
        <v>281</v>
      </c>
      <c r="B37" s="2" t="s">
        <v>282</v>
      </c>
      <c r="C37" s="3" t="s">
        <v>283</v>
      </c>
      <c r="D37" s="7"/>
      <c r="E37" s="7"/>
    </row>
    <row r="38" spans="1:5" x14ac:dyDescent="0.25">
      <c r="A38" s="15" t="s">
        <v>284</v>
      </c>
      <c r="B38" s="2" t="s">
        <v>285</v>
      </c>
      <c r="C38" s="3" t="s">
        <v>286</v>
      </c>
      <c r="D38" s="7"/>
      <c r="E38" s="7"/>
    </row>
    <row r="39" spans="1:5" x14ac:dyDescent="0.25">
      <c r="A39" s="15" t="s">
        <v>287</v>
      </c>
      <c r="B39" s="2" t="s">
        <v>288</v>
      </c>
      <c r="C39" s="3" t="s">
        <v>289</v>
      </c>
      <c r="D39" s="7"/>
      <c r="E39" s="7"/>
    </row>
    <row r="40" spans="1:5" x14ac:dyDescent="0.25">
      <c r="A40" s="11" t="s">
        <v>290</v>
      </c>
      <c r="B40" s="12" t="s">
        <v>291</v>
      </c>
      <c r="C40" s="13" t="s">
        <v>292</v>
      </c>
      <c r="D40" s="9">
        <f>قائمة_الدخل!D84</f>
      </c>
      <c r="E40" s="9">
        <f>قائمة_الدخل!E84</f>
      </c>
    </row>
    <row r="41" spans="1:5" x14ac:dyDescent="0.25">
      <c r="A41" s="11" t="s">
        <v>293</v>
      </c>
      <c r="B41" s="12" t="s">
        <v>294</v>
      </c>
      <c r="C41" s="13" t="s">
        <v>295</v>
      </c>
      <c r="D41" s="9">
        <f>SUM(D37:D40)</f>
      </c>
      <c r="E41" s="9">
        <f>SUM(E37:E40)</f>
      </c>
    </row>
    <row r="43" ht="22" customHeight="1" spans="1:5" x14ac:dyDescent="0.25">
      <c r="A43" s="8" t="s">
        <v>296</v>
      </c>
      <c r="B43" s="8"/>
      <c r="C43" s="8"/>
      <c r="D43" s="8"/>
      <c r="E43" s="8"/>
    </row>
    <row r="44" spans="1:5" x14ac:dyDescent="0.25">
      <c r="A44" s="15" t="s">
        <v>297</v>
      </c>
      <c r="B44" s="2" t="s">
        <v>298</v>
      </c>
      <c r="C44" s="3" t="s">
        <v>299</v>
      </c>
      <c r="D44" s="7"/>
      <c r="E44" s="7"/>
    </row>
    <row r="45" spans="1:5" x14ac:dyDescent="0.25">
      <c r="A45" s="15" t="s">
        <v>300</v>
      </c>
      <c r="B45" s="2" t="s">
        <v>301</v>
      </c>
      <c r="C45" s="3" t="s">
        <v>302</v>
      </c>
      <c r="D45" s="7"/>
      <c r="E45" s="7"/>
    </row>
    <row r="46" spans="1:5" x14ac:dyDescent="0.25">
      <c r="A46" s="15" t="s">
        <v>303</v>
      </c>
      <c r="B46" s="2" t="s">
        <v>304</v>
      </c>
      <c r="C46" s="3" t="s">
        <v>305</v>
      </c>
      <c r="D46" s="7"/>
      <c r="E46" s="7"/>
    </row>
    <row r="47" spans="1:5" x14ac:dyDescent="0.25">
      <c r="A47" s="11" t="s">
        <v>306</v>
      </c>
      <c r="B47" s="12" t="s">
        <v>307</v>
      </c>
      <c r="C47" s="13" t="s">
        <v>308</v>
      </c>
      <c r="D47" s="9">
        <f>SUM(D44:D46)</f>
      </c>
      <c r="E47" s="9">
        <f>SUM(E44:E46)</f>
      </c>
    </row>
    <row r="49" ht="22" customHeight="1" spans="1:5" x14ac:dyDescent="0.25">
      <c r="A49" s="8" t="s">
        <v>309</v>
      </c>
      <c r="B49" s="8"/>
      <c r="C49" s="8"/>
      <c r="D49" s="8"/>
      <c r="E49" s="8"/>
    </row>
    <row r="50" spans="1:5" x14ac:dyDescent="0.25">
      <c r="A50" s="16" t="s">
        <v>64</v>
      </c>
      <c r="B50" s="12" t="s">
        <v>310</v>
      </c>
      <c r="C50" s="13" t="s">
        <v>311</v>
      </c>
      <c r="D50" s="9">
        <f>D41+D47</f>
      </c>
      <c r="E50" s="9">
        <f>E41+E47</f>
      </c>
    </row>
    <row r="51" spans="1:5" x14ac:dyDescent="0.25">
      <c r="A51" s="16" t="s">
        <v>64</v>
      </c>
      <c r="B51" s="12" t="s">
        <v>312</v>
      </c>
      <c r="C51" s="13" t="s">
        <v>313</v>
      </c>
      <c r="D51" s="9">
        <f>D34-D50</f>
      </c>
      <c r="E51" s="9">
        <f>E34-E50</f>
      </c>
    </row>
  </sheetData>
  <sheetProtection sheet="1" formatColumns="0" formatRows="0"/>
  <mergeCells count="7">
    <mergeCell ref="A1:E1"/>
    <mergeCell ref="A5:E5"/>
    <mergeCell ref="A14:E14"/>
    <mergeCell ref="A23:E23"/>
    <mergeCell ref="A36:E36"/>
    <mergeCell ref="A43:E43"/>
    <mergeCell ref="A49:E49"/>
  </mergeCells>
  <conditionalFormatting sqref="D51:E51">
    <cfRule type="expression" dxfId="0" priority="1">
      <formula>ROUND(D51,2)&lt;&gt;0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50" customWidth="1"/>
    <col min="4" max="5" width="18" customWidth="1"/>
  </cols>
  <sheetData>
    <row r="1" ht="28" customHeight="1" spans="1:5" x14ac:dyDescent="0.25">
      <c r="A1" s="1" t="s">
        <v>314</v>
      </c>
      <c r="B1" s="1"/>
      <c r="C1" s="1"/>
      <c r="D1" s="1"/>
      <c r="E1" s="1"/>
    </row>
    <row r="3" ht="30" customHeight="1" spans="1:5" x14ac:dyDescent="0.25">
      <c r="A3" s="10" t="s">
        <v>55</v>
      </c>
      <c r="B3" s="10" t="s">
        <v>56</v>
      </c>
      <c r="C3" s="10" t="s">
        <v>57</v>
      </c>
      <c r="D3" s="10" t="s">
        <v>58</v>
      </c>
      <c r="E3" s="10" t="s">
        <v>59</v>
      </c>
    </row>
    <row r="4" ht="22" customHeight="1" spans="1:5" x14ac:dyDescent="0.25">
      <c r="A4" s="8" t="s">
        <v>315</v>
      </c>
      <c r="B4" s="8"/>
      <c r="C4" s="8"/>
      <c r="D4" s="8"/>
      <c r="E4" s="8"/>
    </row>
    <row r="5" spans="1:5" x14ac:dyDescent="0.25">
      <c r="A5" s="14" t="s">
        <v>64</v>
      </c>
      <c r="B5" s="2" t="s">
        <v>316</v>
      </c>
      <c r="C5" s="3" t="s">
        <v>317</v>
      </c>
      <c r="D5" s="7"/>
      <c r="E5" s="7"/>
    </row>
    <row r="6" spans="1:5" x14ac:dyDescent="0.25">
      <c r="A6" s="14" t="s">
        <v>64</v>
      </c>
      <c r="B6" s="2" t="s">
        <v>318</v>
      </c>
      <c r="C6" s="3" t="s">
        <v>319</v>
      </c>
      <c r="D6" s="7"/>
      <c r="E6" s="7"/>
    </row>
    <row r="7" spans="1:5" x14ac:dyDescent="0.25">
      <c r="A7" s="14" t="s">
        <v>64</v>
      </c>
      <c r="B7" s="2" t="s">
        <v>320</v>
      </c>
      <c r="C7" s="3" t="s">
        <v>321</v>
      </c>
      <c r="D7" s="7"/>
      <c r="E7" s="7"/>
    </row>
    <row r="8" spans="1:5" x14ac:dyDescent="0.25">
      <c r="A8" s="14" t="s">
        <v>64</v>
      </c>
      <c r="B8" s="2" t="s">
        <v>322</v>
      </c>
      <c r="C8" s="3" t="s">
        <v>323</v>
      </c>
      <c r="D8" s="7"/>
      <c r="E8" s="7"/>
    </row>
    <row r="9" spans="1:5" x14ac:dyDescent="0.25">
      <c r="A9" s="14" t="s">
        <v>64</v>
      </c>
      <c r="B9" s="2" t="s">
        <v>324</v>
      </c>
      <c r="C9" s="3" t="s">
        <v>325</v>
      </c>
      <c r="D9" s="7"/>
      <c r="E9" s="7"/>
    </row>
    <row r="10" spans="1:5" x14ac:dyDescent="0.25">
      <c r="A10" s="14" t="s">
        <v>64</v>
      </c>
      <c r="B10" s="2" t="s">
        <v>326</v>
      </c>
      <c r="C10" s="3" t="s">
        <v>327</v>
      </c>
      <c r="D10" s="7"/>
      <c r="E10" s="7"/>
    </row>
    <row r="11" spans="1:5" x14ac:dyDescent="0.25">
      <c r="A11" s="14" t="s">
        <v>64</v>
      </c>
      <c r="B11" s="2" t="s">
        <v>105</v>
      </c>
      <c r="C11" s="3" t="s">
        <v>328</v>
      </c>
      <c r="D11" s="7"/>
      <c r="E11" s="7"/>
    </row>
    <row r="12" spans="1:5" x14ac:dyDescent="0.25">
      <c r="A12" s="11" t="s">
        <v>329</v>
      </c>
      <c r="B12" s="12" t="s">
        <v>330</v>
      </c>
      <c r="C12" s="13" t="s">
        <v>331</v>
      </c>
      <c r="D12" s="9">
        <f>SUM(D5:D11)</f>
      </c>
      <c r="E12" s="9">
        <f>SUM(E5:E11)</f>
      </c>
    </row>
  </sheetData>
  <sheetProtection sheet="1" formatColumns="0" formatRows="0"/>
  <mergeCells count="2">
    <mergeCell ref="A1:E1"/>
    <mergeCell ref="A4:E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50" customWidth="1"/>
    <col min="4" max="5" width="18" customWidth="1"/>
  </cols>
  <sheetData>
    <row r="1" ht="28" customHeight="1" spans="1:5" x14ac:dyDescent="0.25">
      <c r="A1" s="1" t="s">
        <v>332</v>
      </c>
      <c r="B1" s="1"/>
      <c r="C1" s="1"/>
      <c r="D1" s="1"/>
      <c r="E1" s="1"/>
    </row>
    <row r="3" ht="30" customHeight="1" spans="1:5" x14ac:dyDescent="0.25">
      <c r="A3" s="10" t="s">
        <v>55</v>
      </c>
      <c r="B3" s="10" t="s">
        <v>56</v>
      </c>
      <c r="C3" s="10" t="s">
        <v>57</v>
      </c>
      <c r="D3" s="10" t="s">
        <v>58</v>
      </c>
      <c r="E3" s="10" t="s">
        <v>59</v>
      </c>
    </row>
    <row r="5" ht="22" customHeight="1" spans="1:5" x14ac:dyDescent="0.25">
      <c r="A5" s="8" t="s">
        <v>333</v>
      </c>
      <c r="B5" s="8"/>
      <c r="C5" s="8"/>
      <c r="D5" s="8"/>
      <c r="E5" s="8"/>
    </row>
    <row r="16" spans="1:5" x14ac:dyDescent="0.25">
      <c r="A16" s="14" t="s">
        <v>64</v>
      </c>
      <c r="B16" s="2" t="s">
        <v>334</v>
      </c>
      <c r="C16" s="3" t="s">
        <v>335</v>
      </c>
      <c r="D16" s="7"/>
      <c r="E16" s="7"/>
    </row>
    <row r="17" spans="1:5" x14ac:dyDescent="0.25">
      <c r="A17" s="14" t="s">
        <v>64</v>
      </c>
      <c r="B17" s="2" t="s">
        <v>336</v>
      </c>
      <c r="C17" s="3" t="s">
        <v>337</v>
      </c>
      <c r="D17" s="7"/>
      <c r="E17" s="7"/>
    </row>
    <row r="18" spans="1:5" x14ac:dyDescent="0.25">
      <c r="A18" s="14" t="s">
        <v>64</v>
      </c>
      <c r="B18" s="2" t="s">
        <v>338</v>
      </c>
      <c r="C18" s="3" t="s">
        <v>339</v>
      </c>
      <c r="D18" s="7"/>
      <c r="E18" s="7"/>
    </row>
    <row r="19" ht="22" customHeight="1" spans="1:5" x14ac:dyDescent="0.25">
      <c r="A19" s="8" t="s">
        <v>340</v>
      </c>
      <c r="B19" s="8"/>
      <c r="C19" s="8"/>
      <c r="D19" s="8"/>
      <c r="E19" s="8"/>
    </row>
    <row r="20" spans="1:5" x14ac:dyDescent="0.25">
      <c r="A20" s="14" t="s">
        <v>64</v>
      </c>
      <c r="B20" s="2" t="s">
        <v>341</v>
      </c>
      <c r="C20" s="3" t="s">
        <v>342</v>
      </c>
      <c r="D20" s="7"/>
      <c r="E20" s="7"/>
    </row>
    <row r="21" spans="1:5" x14ac:dyDescent="0.25">
      <c r="A21" s="14" t="s">
        <v>64</v>
      </c>
      <c r="B21" s="2" t="s">
        <v>326</v>
      </c>
      <c r="C21" s="3" t="s">
        <v>327</v>
      </c>
      <c r="D21" s="7"/>
      <c r="E21" s="7"/>
    </row>
    <row r="22" spans="1:5" x14ac:dyDescent="0.25">
      <c r="A22" s="14" t="s">
        <v>64</v>
      </c>
      <c r="B22" s="2" t="s">
        <v>343</v>
      </c>
      <c r="C22" s="3" t="s">
        <v>344</v>
      </c>
      <c r="D22" s="7"/>
      <c r="E22" s="7"/>
    </row>
    <row r="23" spans="1:5" x14ac:dyDescent="0.25">
      <c r="A23" s="14" t="s">
        <v>64</v>
      </c>
      <c r="B23" s="2" t="s">
        <v>345</v>
      </c>
      <c r="C23" s="3" t="s">
        <v>346</v>
      </c>
      <c r="D23" s="7"/>
      <c r="E23" s="7"/>
    </row>
    <row r="24" spans="1:5" x14ac:dyDescent="0.25">
      <c r="A24" s="14" t="s">
        <v>64</v>
      </c>
      <c r="B24" s="2" t="s">
        <v>347</v>
      </c>
      <c r="C24" s="3" t="s">
        <v>348</v>
      </c>
      <c r="D24" s="7"/>
      <c r="E24" s="7"/>
    </row>
    <row r="25" spans="1:5" x14ac:dyDescent="0.25">
      <c r="A25" s="14" t="s">
        <v>64</v>
      </c>
      <c r="B25" s="2" t="s">
        <v>349</v>
      </c>
      <c r="C25" s="3" t="s">
        <v>350</v>
      </c>
      <c r="D25" s="7"/>
      <c r="E25" s="7"/>
    </row>
    <row r="26" spans="1:5" x14ac:dyDescent="0.25">
      <c r="A26" s="14" t="s">
        <v>64</v>
      </c>
      <c r="B26" s="2" t="s">
        <v>351</v>
      </c>
      <c r="C26" s="3" t="s">
        <v>352</v>
      </c>
      <c r="D26" s="7"/>
      <c r="E26" s="7"/>
    </row>
    <row r="27" spans="1:5" x14ac:dyDescent="0.25">
      <c r="A27" s="11" t="s">
        <v>353</v>
      </c>
      <c r="B27" s="12" t="s">
        <v>354</v>
      </c>
      <c r="C27" s="13" t="s">
        <v>355</v>
      </c>
      <c r="D27" s="9">
        <f>D16+D17-D18+SUM(D20:D26)</f>
      </c>
      <c r="E27" s="9">
        <f>E16+E17-E18+SUM(E20:E26)</f>
      </c>
    </row>
    <row r="30" ht="22" customHeight="1" spans="1:5" x14ac:dyDescent="0.25">
      <c r="A30" s="8" t="s">
        <v>356</v>
      </c>
      <c r="B30" s="8"/>
      <c r="C30" s="8"/>
      <c r="D30" s="8"/>
      <c r="E30" s="8"/>
    </row>
    <row r="31" spans="1:5" x14ac:dyDescent="0.25">
      <c r="A31" s="14" t="s">
        <v>64</v>
      </c>
      <c r="B31" s="2" t="s">
        <v>357</v>
      </c>
      <c r="C31" s="3" t="s">
        <v>358</v>
      </c>
      <c r="D31" s="7"/>
      <c r="E31" s="7"/>
    </row>
    <row r="32" spans="1:5" x14ac:dyDescent="0.25">
      <c r="A32" s="14" t="s">
        <v>64</v>
      </c>
      <c r="B32" s="2" t="s">
        <v>359</v>
      </c>
      <c r="C32" s="3" t="s">
        <v>360</v>
      </c>
      <c r="D32" s="7"/>
      <c r="E32" s="7"/>
    </row>
    <row r="33" spans="1:5" x14ac:dyDescent="0.25">
      <c r="A33" s="14" t="s">
        <v>64</v>
      </c>
      <c r="B33" s="2" t="s">
        <v>361</v>
      </c>
      <c r="C33" s="3" t="s">
        <v>362</v>
      </c>
      <c r="D33" s="7"/>
      <c r="E33" s="7"/>
    </row>
    <row r="34" spans="1:5" x14ac:dyDescent="0.25">
      <c r="A34" s="14" t="s">
        <v>64</v>
      </c>
      <c r="B34" s="2" t="s">
        <v>363</v>
      </c>
      <c r="C34" s="3" t="s">
        <v>364</v>
      </c>
      <c r="D34" s="7"/>
      <c r="E34" s="7"/>
    </row>
    <row r="35" spans="1:5" x14ac:dyDescent="0.25">
      <c r="A35" s="14" t="s">
        <v>64</v>
      </c>
      <c r="B35" s="2" t="s">
        <v>365</v>
      </c>
      <c r="C35" s="3" t="s">
        <v>366</v>
      </c>
      <c r="D35" s="7"/>
      <c r="E35" s="7"/>
    </row>
    <row r="36" spans="1:5" x14ac:dyDescent="0.25">
      <c r="A36" s="14" t="s">
        <v>64</v>
      </c>
      <c r="B36" s="2" t="s">
        <v>367</v>
      </c>
      <c r="C36" s="3" t="s">
        <v>368</v>
      </c>
      <c r="D36" s="7"/>
      <c r="E36" s="7"/>
    </row>
    <row r="37" spans="1:5" x14ac:dyDescent="0.25">
      <c r="A37" s="14" t="s">
        <v>64</v>
      </c>
      <c r="B37" s="2" t="s">
        <v>369</v>
      </c>
      <c r="C37" s="3" t="s">
        <v>370</v>
      </c>
      <c r="D37" s="7"/>
      <c r="E37" s="7"/>
    </row>
    <row r="39" spans="1:5" x14ac:dyDescent="0.25">
      <c r="A39" s="11" t="s">
        <v>371</v>
      </c>
      <c r="B39" s="12" t="s">
        <v>372</v>
      </c>
      <c r="C39" s="13" t="s">
        <v>373</v>
      </c>
      <c r="D39" s="9">
        <f>SUM(D31:D37)</f>
      </c>
      <c r="E39" s="9">
        <f>SUM(E31:E37)</f>
      </c>
    </row>
  </sheetData>
  <sheetProtection sheet="1" formatColumns="0" formatRows="0"/>
  <mergeCells count="4">
    <mergeCell ref="A1:E1"/>
    <mergeCell ref="A5:E5"/>
    <mergeCell ref="A19:E19"/>
    <mergeCell ref="A30:E3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38" customWidth="1"/>
    <col min="4" max="9" width="16" customWidth="1"/>
  </cols>
  <sheetData>
    <row r="1" ht="38" customHeight="1" spans="1:9" x14ac:dyDescent="0.25">
      <c r="A1" s="1" t="s">
        <v>374</v>
      </c>
      <c r="B1" s="1"/>
      <c r="C1" s="1"/>
      <c r="D1" s="1"/>
      <c r="E1" s="1"/>
      <c r="F1" s="1"/>
      <c r="G1" s="1"/>
      <c r="H1" s="1"/>
      <c r="I1" s="1"/>
    </row>
    <row r="3" ht="36" customHeight="1" spans="2:9" x14ac:dyDescent="0.25">
      <c r="B3" s="10" t="s">
        <v>56</v>
      </c>
      <c r="C3" s="10" t="s">
        <v>57</v>
      </c>
      <c r="D3" s="10" t="s">
        <v>375</v>
      </c>
      <c r="E3" s="10" t="s">
        <v>376</v>
      </c>
      <c r="F3" s="10" t="s">
        <v>377</v>
      </c>
      <c r="G3" s="10" t="s">
        <v>378</v>
      </c>
      <c r="H3" s="10" t="s">
        <v>379</v>
      </c>
      <c r="I3" s="10" t="s">
        <v>380</v>
      </c>
    </row>
    <row r="5" ht="22" customHeight="1" spans="1:5" x14ac:dyDescent="0.25">
      <c r="A5" s="8" t="s">
        <v>381</v>
      </c>
      <c r="B5" s="8"/>
      <c r="C5" s="8"/>
      <c r="D5" s="8"/>
      <c r="E5" s="8"/>
    </row>
    <row r="12" ht="22" customHeight="1" spans="1:5" x14ac:dyDescent="0.25">
      <c r="A12" s="8" t="s">
        <v>382</v>
      </c>
      <c r="B12" s="8"/>
      <c r="C12" s="8"/>
      <c r="D12" s="8"/>
      <c r="E12" s="8"/>
    </row>
    <row r="14" spans="1:9" x14ac:dyDescent="0.25">
      <c r="A14" s="14" t="s">
        <v>64</v>
      </c>
      <c r="B14" s="2" t="s">
        <v>383</v>
      </c>
      <c r="C14" s="3" t="s">
        <v>384</v>
      </c>
      <c r="D14" s="7"/>
      <c r="E14" s="7"/>
      <c r="F14" s="7"/>
      <c r="G14" s="7"/>
      <c r="H14" s="7"/>
      <c r="I14" s="9">
        <f>SUM(D14:H14)</f>
      </c>
    </row>
    <row r="15" spans="1:9" x14ac:dyDescent="0.25">
      <c r="A15" s="14" t="s">
        <v>64</v>
      </c>
      <c r="B15" s="2" t="s">
        <v>385</v>
      </c>
      <c r="C15" s="3" t="s">
        <v>386</v>
      </c>
      <c r="D15" s="7"/>
      <c r="E15" s="7"/>
      <c r="F15" s="7"/>
      <c r="G15" s="7"/>
      <c r="H15" s="7"/>
      <c r="I15" s="9">
        <f>SUM(D15:H15)</f>
      </c>
    </row>
    <row r="16" spans="1:9" x14ac:dyDescent="0.25">
      <c r="A16" s="14" t="s">
        <v>64</v>
      </c>
      <c r="B16" s="2" t="s">
        <v>387</v>
      </c>
      <c r="C16" s="3" t="s">
        <v>388</v>
      </c>
      <c r="D16" s="7"/>
      <c r="E16" s="7"/>
      <c r="F16" s="7"/>
      <c r="G16" s="7"/>
      <c r="H16" s="7"/>
      <c r="I16" s="9">
        <f>SUM(D16:H16)</f>
      </c>
    </row>
    <row r="17" spans="1:9" x14ac:dyDescent="0.25">
      <c r="A17" s="14" t="s">
        <v>64</v>
      </c>
      <c r="B17" s="2" t="s">
        <v>389</v>
      </c>
      <c r="C17" s="3" t="s">
        <v>390</v>
      </c>
      <c r="D17" s="9">
        <f>D14+D15-D16</f>
      </c>
      <c r="E17" s="9">
        <f>E14+E15-E16</f>
      </c>
      <c r="F17" s="9">
        <f>F14+F15-F16</f>
      </c>
      <c r="G17" s="9">
        <f>G14+G15-G16</f>
      </c>
      <c r="H17" s="9">
        <f>H14+H15-H16</f>
      </c>
      <c r="I17" s="9">
        <f>SUM(D17:H17)</f>
      </c>
    </row>
    <row r="21" spans="1:9" x14ac:dyDescent="0.25">
      <c r="A21" s="14" t="s">
        <v>64</v>
      </c>
      <c r="B21" s="12" t="s">
        <v>391</v>
      </c>
      <c r="C21" s="13" t="s">
        <v>392</v>
      </c>
      <c r="D21" s="9">
        <f>D14*0.05</f>
      </c>
      <c r="E21" s="9">
        <f>E14*0.10</f>
      </c>
      <c r="F21" s="9">
        <f>MAX(0,F14+F15-F16)*0.50</f>
      </c>
      <c r="G21" s="9">
        <f>MAX(0,G14+G15-G16)*0.25</f>
      </c>
      <c r="H21" s="9">
        <f>MAX(0,H14+H15-H16)*0.25</f>
      </c>
      <c r="I21" s="9">
        <f>SUM(D21:H21)</f>
      </c>
    </row>
    <row r="23" spans="1:9" x14ac:dyDescent="0.25">
      <c r="A23" s="14" t="s">
        <v>64</v>
      </c>
      <c r="B23" s="2" t="s">
        <v>393</v>
      </c>
      <c r="C23" s="3" t="s">
        <v>394</v>
      </c>
      <c r="D23" s="9">
        <f>0</f>
      </c>
      <c r="E23" s="9">
        <f>0</f>
      </c>
      <c r="F23" s="9">
        <f>0</f>
      </c>
      <c r="G23" s="9">
        <f>0</f>
      </c>
      <c r="H23" s="7"/>
      <c r="I23" s="9">
        <f>H23</f>
      </c>
    </row>
    <row r="24" spans="1:9" x14ac:dyDescent="0.25">
      <c r="A24" s="15" t="s">
        <v>395</v>
      </c>
      <c r="B24" s="12" t="s">
        <v>396</v>
      </c>
      <c r="C24" s="13" t="s">
        <v>397</v>
      </c>
      <c r="D24" s="9">
        <f>D21</f>
      </c>
      <c r="E24" s="9">
        <f>E21</f>
      </c>
      <c r="F24" s="9">
        <f>F21</f>
      </c>
      <c r="G24" s="9">
        <f>G21</f>
      </c>
      <c r="H24" s="9">
        <f>H21+H23</f>
      </c>
      <c r="I24" s="9">
        <f>SUM(D21:H21)+H23</f>
      </c>
    </row>
    <row r="26" spans="1:9" x14ac:dyDescent="0.25">
      <c r="A26" s="15" t="s">
        <v>398</v>
      </c>
      <c r="B26" s="12" t="s">
        <v>399</v>
      </c>
      <c r="C26" s="13" t="s">
        <v>400</v>
      </c>
      <c r="D26" s="9">
        <f>0</f>
      </c>
      <c r="E26" s="9">
        <f>0</f>
      </c>
      <c r="F26" s="9">
        <f>MAX(0,-(F14+F15-F16))</f>
      </c>
      <c r="G26" s="9">
        <f>MAX(0,-(G14+G15-G16))</f>
      </c>
      <c r="H26" s="9">
        <f>MAX(0,-(H14+H15-H16))</f>
      </c>
      <c r="I26" s="9">
        <f>SUM(F26:H26)</f>
      </c>
    </row>
  </sheetData>
  <sheetProtection sheet="1" formatColumns="0" formatRows="0"/>
  <mergeCells count="3">
    <mergeCell ref="A1:I1"/>
    <mergeCell ref="A5:E5"/>
    <mergeCell ref="A12:E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 rightToLeft="1" showGridLines="0"/>
  </sheetViews>
  <sheetFormatPr defaultRowHeight="15" outlineLevelRow="0" outlineLevelCol="0" x14ac:dyDescent="55"/>
  <cols>
    <col min="1" max="1" width="8" customWidth="1"/>
    <col min="2" max="3" width="30" customWidth="1"/>
    <col min="4" max="4" width="12" customWidth="1"/>
    <col min="5" max="6" width="14" customWidth="1"/>
    <col min="7" max="10" width="16" customWidth="1"/>
  </cols>
  <sheetData>
    <row r="1" ht="38" customHeight="1" spans="1:10" x14ac:dyDescent="0.25">
      <c r="A1" s="1" t="s">
        <v>401</v>
      </c>
      <c r="B1" s="1"/>
      <c r="C1" s="1"/>
      <c r="D1" s="1"/>
      <c r="E1" s="1"/>
      <c r="F1" s="1"/>
      <c r="G1" s="1"/>
      <c r="H1" s="1"/>
      <c r="I1" s="1"/>
      <c r="J1" s="1"/>
    </row>
    <row r="3" ht="36" customHeight="1" spans="1:10" x14ac:dyDescent="0.25">
      <c r="A3" s="10" t="s">
        <v>55</v>
      </c>
      <c r="B3" s="10" t="s">
        <v>56</v>
      </c>
      <c r="C3" s="10" t="s">
        <v>57</v>
      </c>
      <c r="D3" s="10" t="s">
        <v>402</v>
      </c>
      <c r="E3" s="10" t="s">
        <v>403</v>
      </c>
      <c r="F3" s="10" t="s">
        <v>404</v>
      </c>
      <c r="G3" s="10" t="s">
        <v>405</v>
      </c>
      <c r="H3" s="10" t="s">
        <v>406</v>
      </c>
      <c r="I3" s="10" t="s">
        <v>407</v>
      </c>
      <c r="J3" s="10" t="s">
        <v>408</v>
      </c>
    </row>
    <row r="4" spans="1:10" x14ac:dyDescent="0.25">
      <c r="A4" s="17" t="s">
        <v>64</v>
      </c>
      <c r="B4" s="2" t="s">
        <v>409</v>
      </c>
      <c r="C4" s="3" t="s">
        <v>410</v>
      </c>
      <c r="D4" s="6"/>
      <c r="E4" s="7"/>
      <c r="F4" s="6"/>
      <c r="G4" s="7"/>
      <c r="H4" s="7"/>
      <c r="I4" s="7"/>
      <c r="J4" s="9">
        <f>IF(F4&lt;=5,H4,0)</f>
      </c>
    </row>
    <row r="5" spans="1:10" x14ac:dyDescent="0.25">
      <c r="A5" s="17" t="s">
        <v>64</v>
      </c>
      <c r="B5" s="2" t="s">
        <v>411</v>
      </c>
      <c r="C5" s="3" t="s">
        <v>412</v>
      </c>
      <c r="D5" s="6"/>
      <c r="E5" s="7"/>
      <c r="F5" s="6"/>
      <c r="G5" s="7"/>
      <c r="H5" s="7"/>
      <c r="I5" s="7"/>
      <c r="J5" s="9">
        <f>IF(F5&lt;=5,H5,0)</f>
      </c>
    </row>
    <row r="6" spans="1:10" x14ac:dyDescent="0.25">
      <c r="A6" s="17" t="s">
        <v>64</v>
      </c>
      <c r="B6" s="2" t="s">
        <v>413</v>
      </c>
      <c r="C6" s="3" t="s">
        <v>414</v>
      </c>
      <c r="D6" s="6"/>
      <c r="E6" s="7"/>
      <c r="F6" s="6"/>
      <c r="G6" s="7"/>
      <c r="H6" s="7"/>
      <c r="I6" s="7"/>
      <c r="J6" s="9">
        <f>IF(F6&lt;=5,H6,0)</f>
      </c>
    </row>
    <row r="7" spans="1:10" x14ac:dyDescent="0.25">
      <c r="A7" s="17" t="s">
        <v>64</v>
      </c>
      <c r="B7" s="2" t="s">
        <v>415</v>
      </c>
      <c r="C7" s="3" t="s">
        <v>416</v>
      </c>
      <c r="D7" s="6"/>
      <c r="E7" s="7"/>
      <c r="F7" s="6"/>
      <c r="G7" s="7"/>
      <c r="H7" s="7"/>
      <c r="I7" s="7"/>
      <c r="J7" s="9">
        <f>IF(F7&lt;=5,H7,0)</f>
      </c>
    </row>
    <row r="8" spans="1:10" x14ac:dyDescent="0.25">
      <c r="A8" s="17" t="s">
        <v>64</v>
      </c>
      <c r="B8" s="2" t="s">
        <v>417</v>
      </c>
      <c r="C8" s="3" t="s">
        <v>418</v>
      </c>
      <c r="D8" s="6"/>
      <c r="E8" s="7"/>
      <c r="F8" s="6"/>
      <c r="G8" s="7"/>
      <c r="H8" s="7"/>
      <c r="I8" s="7"/>
      <c r="J8" s="9">
        <f>IF(F8&lt;=5,H8,0)</f>
      </c>
    </row>
    <row r="10" ht="30" customHeight="1" spans="1:10" x14ac:dyDescent="0.25">
      <c r="A10" s="18" t="s">
        <v>419</v>
      </c>
      <c r="B10" s="18"/>
      <c r="C10" s="18"/>
      <c r="D10" s="18"/>
      <c r="E10" s="18"/>
      <c r="F10" s="18"/>
      <c r="G10" s="18"/>
      <c r="H10" s="18"/>
      <c r="I10" s="18"/>
      <c r="J10" s="9">
        <f>SUM(J4:J8)</f>
      </c>
    </row>
  </sheetData>
  <sheetProtection sheet="1" formatColumns="0" formatRows="0"/>
  <mergeCells count="2">
    <mergeCell ref="A1:J1"/>
    <mergeCell ref="A10:I1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الغلاف</vt:lpstr>
      <vt:lpstr>قائمة_الدخل</vt:lpstr>
      <vt:lpstr>الميزانية</vt:lpstr>
      <vt:lpstr>ج730</vt:lpstr>
      <vt:lpstr>ج731_732</vt:lpstr>
      <vt:lpstr>ج411</vt:lpstr>
      <vt:lpstr>ج412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Afifi Consulting · cit-return</dc:creator>
  <dc:title/>
  <dc:subject/>
  <dc:description/>
  <cp:keywords/>
  <cp:category/>
  <cp:lastModifiedBy>Unknown</cp:lastModifiedBy>
  <dcterms:created xsi:type="dcterms:W3CDTF">2026-05-08T21:55:29Z</dcterms:created>
  <dcterms:modified xsi:type="dcterms:W3CDTF">2026-05-08T21:55:29Z</dcterms:modified>
</cp:coreProperties>
</file>